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2.xml" ContentType="application/vnd.openxmlformats-officedocument.spreadsheetml.workshee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endrier des employés 2022 - EX" sheetId="1" state="visible" r:id="rId1"/>
    <sheet xmlns:r="http://schemas.openxmlformats.org/officeDocument/2006/relationships" name="Calendrier des employés 2022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'lendrier des employés 2022 - EX'!$B$2:$L$27</definedName>
    <definedName name="_xlnm.Print_Area" localSheetId="1">'Calendrier des employés 2022'!$B$1:$L$26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[$-409]h:mm\ AM/PM;@"/>
    <numFmt numFmtId="166" formatCode="YYYY-MM-DD"/>
    <numFmt numFmtId="167" formatCode="HH:MM AM/PM"/>
  </numFmts>
  <fonts count="2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9" tint="-0.249977111117893"/>
      <sz val="22"/>
    </font>
    <font>
      <name val="Century Gothic"/>
      <family val="1"/>
      <color theme="1"/>
      <sz val="14"/>
    </font>
    <font>
      <name val="Century Gothic"/>
      <family val="1"/>
      <color theme="0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 tint="0.0499893185216834"/>
      <sz val="10"/>
    </font>
    <font>
      <name val="Century Gothic"/>
      <family val="1"/>
      <color theme="1" tint="0.0499893185216834"/>
      <sz val="12"/>
    </font>
    <font>
      <name val="Century Gothic"/>
      <family val="1"/>
      <b val="1"/>
      <color theme="3" tint="-0.499984740745262"/>
      <sz val="10"/>
    </font>
    <font>
      <name val="Century Gothic"/>
      <family val="1"/>
      <b val="1"/>
      <color theme="3" tint="-0.499984740745262"/>
      <sz val="12"/>
    </font>
    <font>
      <name val="Calibri"/>
      <family val="2"/>
      <color theme="1"/>
      <sz val="11"/>
      <scheme val="minor"/>
    </font>
    <font>
      <name val="Arial"/>
      <family val="2"/>
      <b val="1"/>
      <color theme="1"/>
      <sz val="12"/>
    </font>
    <font>
      <name val="Century Gothic"/>
      <family val="1"/>
      <b val="1"/>
      <color theme="1" tint="0.0499893185216834"/>
      <sz val="10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7" fillId="0" borderId="0"/>
    <xf numFmtId="0" fontId="19" fillId="0" borderId="0"/>
  </cellStyleXfs>
  <cellXfs count="58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14" fontId="2" fillId="2" borderId="2" applyAlignment="1" pivotButton="0" quotePrefix="0" xfId="0">
      <alignment horizontal="center" vertical="center"/>
    </xf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14" fontId="6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vertical="center"/>
    </xf>
    <xf numFmtId="0" fontId="7" fillId="2" borderId="3" applyAlignment="1" pivotButton="0" quotePrefix="0" xfId="0">
      <alignment horizontal="left" vertical="center" indent="1"/>
    </xf>
    <xf numFmtId="0" fontId="7" fillId="2" borderId="4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center"/>
    </xf>
    <xf numFmtId="0" fontId="3" fillId="0" borderId="1" applyAlignment="1" pivotButton="0" quotePrefix="0" xfId="0">
      <alignment horizontal="center" vertical="center"/>
    </xf>
    <xf numFmtId="49" fontId="8" fillId="0" borderId="0" applyAlignment="1" pivotButton="0" quotePrefix="0" xfId="0">
      <alignment vertical="center"/>
    </xf>
    <xf numFmtId="0" fontId="1" fillId="4" borderId="6" applyAlignment="1" pivotButton="0" quotePrefix="0" xfId="0">
      <alignment vertical="center"/>
    </xf>
    <xf numFmtId="0" fontId="2" fillId="4" borderId="5" applyAlignment="1" pivotButton="0" quotePrefix="0" xfId="0">
      <alignment horizontal="right" vertical="center" indent="1"/>
    </xf>
    <xf numFmtId="0" fontId="2" fillId="2" borderId="2" applyAlignment="1" pivotButton="0" quotePrefix="0" xfId="0">
      <alignment horizontal="center" vertical="center"/>
    </xf>
    <xf numFmtId="0" fontId="3" fillId="0" borderId="5" applyAlignment="1" pivotButton="0" quotePrefix="0" xfId="0">
      <alignment horizontal="left" vertical="center" indent="1"/>
    </xf>
    <xf numFmtId="0" fontId="3" fillId="0" borderId="7" applyAlignment="1" pivotButton="0" quotePrefix="0" xfId="0">
      <alignment horizontal="left" vertical="center" indent="1"/>
    </xf>
    <xf numFmtId="0" fontId="3" fillId="5" borderId="5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right" indent="1"/>
    </xf>
    <xf numFmtId="14" fontId="12" fillId="0" borderId="0" applyAlignment="1" pivotButton="0" quotePrefix="0" xfId="0">
      <alignment horizontal="left"/>
    </xf>
    <xf numFmtId="0" fontId="13" fillId="0" borderId="0" pivotButton="0" quotePrefix="0" xfId="1"/>
    <xf numFmtId="0" fontId="1" fillId="0" borderId="10" applyAlignment="1" pivotButton="0" quotePrefix="0" xfId="1">
      <alignment horizontal="left" vertical="center" wrapText="1" indent="2"/>
    </xf>
    <xf numFmtId="0" fontId="14" fillId="0" borderId="0" pivotButton="0" quotePrefix="0" xfId="0"/>
    <xf numFmtId="0" fontId="7" fillId="2" borderId="9" applyAlignment="1" pivotButton="0" quotePrefix="0" xfId="0">
      <alignment horizontal="left" vertical="center" indent="1"/>
    </xf>
    <xf numFmtId="0" fontId="9" fillId="5" borderId="5" applyAlignment="1" pivotButton="0" quotePrefix="0" xfId="0">
      <alignment horizontal="left" vertical="center" indent="1"/>
    </xf>
    <xf numFmtId="2" fontId="9" fillId="5" borderId="6" applyAlignment="1" pivotButton="0" quotePrefix="0" xfId="0">
      <alignment horizontal="center" vertical="center"/>
    </xf>
    <xf numFmtId="0" fontId="9" fillId="0" borderId="5" applyAlignment="1" pivotButton="0" quotePrefix="0" xfId="0">
      <alignment horizontal="left" vertical="center" indent="1"/>
    </xf>
    <xf numFmtId="2" fontId="9" fillId="0" borderId="6" applyAlignment="1" pivotButton="0" quotePrefix="0" xfId="0">
      <alignment horizontal="center" vertical="center"/>
    </xf>
    <xf numFmtId="0" fontId="10" fillId="5" borderId="5" applyAlignment="1" pivotButton="0" quotePrefix="0" xfId="0">
      <alignment horizontal="left" vertical="center" indent="1"/>
    </xf>
    <xf numFmtId="2" fontId="10" fillId="5" borderId="6" applyAlignment="1" pivotButton="0" quotePrefix="0" xfId="0">
      <alignment horizontal="center" vertical="center"/>
    </xf>
    <xf numFmtId="0" fontId="10" fillId="0" borderId="5" applyAlignment="1" pivotButton="0" quotePrefix="0" xfId="0">
      <alignment horizontal="left" vertical="center" indent="1"/>
    </xf>
    <xf numFmtId="2" fontId="10" fillId="0" borderId="6" applyAlignment="1" pivotButton="0" quotePrefix="0" xfId="0">
      <alignment horizontal="center" vertical="center"/>
    </xf>
    <xf numFmtId="0" fontId="10" fillId="0" borderId="7" applyAlignment="1" pivotButton="0" quotePrefix="0" xfId="0">
      <alignment horizontal="left" vertical="center" indent="1"/>
    </xf>
    <xf numFmtId="2" fontId="10" fillId="0" borderId="8" applyAlignment="1" pivotButton="0" quotePrefix="0" xfId="0">
      <alignment horizontal="center" vertical="center"/>
    </xf>
    <xf numFmtId="0" fontId="2" fillId="4" borderId="1" applyAlignment="1" pivotButton="0" quotePrefix="0" xfId="0">
      <alignment horizontal="center" vertical="center"/>
    </xf>
    <xf numFmtId="2" fontId="9" fillId="5" borderId="1" applyAlignment="1" pivotButton="0" quotePrefix="0" xfId="0">
      <alignment horizontal="center" vertical="center"/>
    </xf>
    <xf numFmtId="164" fontId="9" fillId="6" borderId="1" applyAlignment="1" pivotButton="0" quotePrefix="0" xfId="0">
      <alignment horizontal="center" vertical="center"/>
    </xf>
    <xf numFmtId="0" fontId="3" fillId="5" borderId="1" applyAlignment="1" pivotButton="0" quotePrefix="0" xfId="0">
      <alignment horizontal="left" vertical="center" indent="1"/>
    </xf>
    <xf numFmtId="165" fontId="9" fillId="5" borderId="1" applyAlignment="1" pivotButton="0" quotePrefix="0" xfId="0">
      <alignment horizontal="right" vertical="center" indent="1"/>
    </xf>
    <xf numFmtId="165" fontId="9" fillId="0" borderId="1" applyAlignment="1" pivotButton="0" quotePrefix="0" xfId="0">
      <alignment horizontal="right" vertical="center" indent="1"/>
    </xf>
    <xf numFmtId="165" fontId="10" fillId="5" borderId="1" applyAlignment="1" pivotButton="0" quotePrefix="0" xfId="0">
      <alignment horizontal="right" vertical="center" indent="1"/>
    </xf>
    <xf numFmtId="165" fontId="10" fillId="0" borderId="1" applyAlignment="1" pivotButton="0" quotePrefix="0" xfId="0">
      <alignment horizontal="right" vertical="center" indent="1"/>
    </xf>
    <xf numFmtId="165" fontId="10" fillId="0" borderId="2" applyAlignment="1" pivotButton="0" quotePrefix="0" xfId="0">
      <alignment horizontal="right" vertical="center" indent="1"/>
    </xf>
    <xf numFmtId="0" fontId="3" fillId="0" borderId="0" applyAlignment="1" pivotButton="0" quotePrefix="0" xfId="0">
      <alignment vertical="center"/>
    </xf>
    <xf numFmtId="164" fontId="15" fillId="3" borderId="1" applyAlignment="1" pivotButton="0" quotePrefix="0" xfId="0">
      <alignment horizontal="right" vertical="center" indent="1"/>
    </xf>
    <xf numFmtId="164" fontId="3" fillId="5" borderId="6" applyAlignment="1" pivotButton="0" quotePrefix="0" xfId="0">
      <alignment horizontal="right" vertical="center" indent="1"/>
    </xf>
    <xf numFmtId="164" fontId="3" fillId="0" borderId="6" applyAlignment="1" pivotButton="0" quotePrefix="0" xfId="0">
      <alignment horizontal="right" vertical="center" indent="1"/>
    </xf>
    <xf numFmtId="164" fontId="3" fillId="0" borderId="8" applyAlignment="1" pivotButton="0" quotePrefix="0" xfId="0">
      <alignment horizontal="right" vertical="center" indent="1"/>
    </xf>
    <xf numFmtId="164" fontId="16" fillId="7" borderId="5" applyAlignment="1" pivotButton="0" quotePrefix="0" xfId="0">
      <alignment horizontal="right" vertical="center" indent="1"/>
    </xf>
    <xf numFmtId="0" fontId="18" fillId="8" borderId="0" applyAlignment="1" pivotButton="0" quotePrefix="0" xfId="2">
      <alignment horizontal="center" vertical="center"/>
    </xf>
    <xf numFmtId="166" fontId="12" fillId="0" borderId="0" applyAlignment="1" pivotButton="0" quotePrefix="0" xfId="0">
      <alignment horizontal="left"/>
    </xf>
    <xf numFmtId="167" fontId="9" fillId="5" borderId="1" applyAlignment="1" pivotButton="0" quotePrefix="0" xfId="0">
      <alignment horizontal="right" vertical="center" indent="1"/>
    </xf>
    <xf numFmtId="167" fontId="9" fillId="0" borderId="1" applyAlignment="1" pivotButton="0" quotePrefix="0" xfId="0">
      <alignment horizontal="right" vertical="center" indent="1"/>
    </xf>
    <xf numFmtId="166" fontId="9" fillId="5" borderId="1" applyAlignment="1" pivotButton="0" quotePrefix="0" xfId="0">
      <alignment horizontal="right" vertical="center" indent="1"/>
    </xf>
    <xf numFmtId="0" fontId="20" fillId="9" borderId="0" applyAlignment="1" pivotButton="0" quotePrefix="0" xfId="3">
      <alignment horizontal="center" vertical="center"/>
    </xf>
    <xf numFmtId="166" fontId="2" fillId="2" borderId="2" applyAlignment="1" pivotButton="0" quotePrefix="0" xfId="0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32">
    <dxf>
      <font>
        <name val="Century Gothic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horizontal="right" vertical="center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horizontal="left" vertical="center" 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name val="Century Gothic"/>
        <strike val="0"/>
        <outline val="0"/>
        <shadow val="0"/>
        <sz val="10"/>
        <vertAlign val="baseline"/>
      </font>
      <fill>
        <patternFill>
          <fgColor rgb="FF000000"/>
          <bgColor auto="1"/>
        </patternFill>
      </fill>
      <alignment horizontal="left" vertical="center" indent="1"/>
    </dxf>
    <dxf>
      <border>
        <bottom style="thin">
          <color rgb="FFBFBFBF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relative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2" formatCode="0.00"/>
      <fill>
        <patternFill>
          <fgColor indexed="64"/>
          <bgColor auto="1"/>
        </patternFill>
      </fill>
      <alignment horizontal="center" vertical="center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fill>
        <patternFill>
          <fgColor indexed="64"/>
          <bgColor auto="1"/>
        </patternFill>
      </fill>
      <alignment horizontal="left" vertical="center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BFBFBF"/>
        </top>
      </border>
    </dxf>
    <dxf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name val="Century Gothic"/>
        <strike val="0"/>
        <outline val="0"/>
        <shadow val="0"/>
        <color rgb="FF0D0D0D"/>
        <vertAlign val="baseline"/>
      </font>
      <fill>
        <patternFill>
          <fgColor rgb="FF000000"/>
          <bgColor auto="1"/>
        </patternFill>
      </fill>
      <alignment vertical="center"/>
    </dxf>
    <dxf>
      <border>
        <bottom style="thin">
          <color rgb="FFBFBFBF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relative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horizontal="right" vertical="center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horizontal="left" vertical="center" 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horizontal="left" vertical="center" indent="1"/>
    </dxf>
    <dxf>
      <border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relative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2" formatCode="0.00"/>
      <fill>
        <patternFill>
          <fgColor indexed="64"/>
          <bgColor auto="1"/>
        </patternFill>
      </fill>
      <alignment horizontal="center" vertical="center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numFmt numFmtId="165" formatCode="[$-409]h:mm\ AM/PM;@"/>
      <fill>
        <patternFill>
          <fgColor indexed="64"/>
          <bgColor auto="1"/>
        </patternFill>
      </fill>
      <alignment horizontal="right" vertical="center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 tint="0.0499893185216834"/>
        <extend val="0"/>
        <sz val="12"/>
        <vertAlign val="baseline"/>
      </font>
      <fill>
        <patternFill>
          <fgColor indexed="64"/>
          <bgColor auto="1"/>
        </patternFill>
      </fill>
      <alignment horizontal="left" vertical="center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1" tint="0.0499893185216834"/>
        <vertAlign val="baseline"/>
      </font>
      <fill>
        <patternFill>
          <fgColor indexed="64"/>
          <bgColor auto="1"/>
        </patternFill>
      </fill>
      <alignment vertical="center"/>
    </dxf>
    <dxf>
      <border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left" vertical="center" relativeInden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ShiftData" displayName="ShiftData" ref="Q6:T24" headerRowCount="1" totalsRowShown="0" headerRowDxfId="31" dataDxfId="29" headerRowBorderDxfId="30" tableBorderDxfId="28" totalsRowBorderDxfId="27">
  <autoFilter ref="Q6:T24"/>
  <sortState ref="Q6:T23">
    <sortCondition ref="Q5:Q23"/>
  </sortState>
  <tableColumns count="4">
    <tableColumn id="1" name="SHIFT_TYPE" dataDxfId="26"/>
    <tableColumn id="2" name="COMMENCER" dataDxfId="25"/>
    <tableColumn id="3" name="FIN" dataDxfId="24"/>
    <tableColumn id="4" name="HEURES" dataDxfId="23"/>
  </tableColumns>
  <tableStyleInfo name="TableStyleLight7" showFirstColumn="1" showLastColumn="1" showRowStripes="1" showColumnStripes="0"/>
</table>
</file>

<file path=xl/tables/table2.xml><?xml version="1.0" encoding="utf-8"?>
<table xmlns="http://schemas.openxmlformats.org/spreadsheetml/2006/main" id="2" name="EmployeeIDwPay" displayName="EmployeeIDwPay" ref="N6:O26" headerRowCount="1" totalsRowShown="0" headerRowDxfId="22" dataDxfId="20" headerRowBorderDxfId="21" tableBorderDxfId="19" totalsRowBorderDxfId="18">
  <autoFilter ref="N6:O26"/>
  <sortState ref="N6:O25">
    <sortCondition ref="N5:N25"/>
  </sortState>
  <tableColumns count="2">
    <tableColumn id="1" name="EMPLOYEE_ID" dataDxfId="17"/>
    <tableColumn id="2" name="PAY_RATE" dataDxfId="16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ShiftData3" displayName="ShiftData3" ref="Q5:T23" headerRowCount="1" totalsRowShown="0" headerRowDxfId="15" dataDxfId="13" headerRowBorderDxfId="14" tableBorderDxfId="12" totalsRowBorderDxfId="11">
  <autoFilter ref="Q5:T23"/>
  <sortState ref="Q6:T23">
    <sortCondition ref="Q4:Q22"/>
  </sortState>
  <tableColumns count="4">
    <tableColumn id="1" name="SHIFT_TYPE" dataDxfId="10"/>
    <tableColumn id="2" name="COMMENCER" dataDxfId="9"/>
    <tableColumn id="3" name="FIN" dataDxfId="8"/>
    <tableColumn id="4" name="HEURES" dataDxfId="7"/>
  </tableColumns>
  <tableStyleInfo name="TableStyleLight7" showFirstColumn="1" showLastColumn="1" showRowStripes="1" showColumnStripes="0"/>
</table>
</file>

<file path=xl/tables/table4.xml><?xml version="1.0" encoding="utf-8"?>
<table xmlns="http://schemas.openxmlformats.org/spreadsheetml/2006/main" id="4" name="EmployeeIDwPay5" displayName="EmployeeIDwPay5" ref="N5:O25" headerRowCount="1" totalsRowShown="0" headerRowDxfId="6" dataDxfId="4" headerRowBorderDxfId="5" tableBorderDxfId="3" totalsRowBorderDxfId="2">
  <autoFilter ref="N5:O25"/>
  <sortState ref="N6:O25">
    <sortCondition ref="N4:N24"/>
  </sortState>
  <tableColumns count="2">
    <tableColumn id="1" name="EMPLOYEE_ID" dataDxfId="1"/>
    <tableColumn id="2" name="PAY_RATE" dataDxfId="0"/>
  </tableColumns>
  <tableStyleInfo name="TableStyleLight2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2&amp;utm_language=FR&amp;utm_source=integrated+content&amp;utm_campaign=/20-free-calendar-templates-work-personal-planning&amp;utm_medium=ic+2022+employee+calendar+17252+fr&amp;lpa=ic+2022+employee+calendar+17252+fr&amp;lx=aYf7K2kMaKALvWovhVtmDgBAgeTPLDIL8TQRu558b7w" TargetMode="External" Id="rId1"/><Relationship Type="http://schemas.openxmlformats.org/officeDocument/2006/relationships/table" Target="/xl/tables/table1.xml" Id="rId2"/><Relationship Type="http://schemas.openxmlformats.org/officeDocument/2006/relationships/table" Target="/xl/tables/table2.xml" Id="rId3"/></Relationships>
</file>

<file path=xl/worksheets/_rels/sheet2.xml.rels><Relationships xmlns="http://schemas.openxmlformats.org/package/2006/relationships"><Relationship Type="http://schemas.openxmlformats.org/officeDocument/2006/relationships/table" Target="/xl/tables/table3.xml" Id="rId1"/><Relationship Type="http://schemas.openxmlformats.org/officeDocument/2006/relationships/table" Target="/xl/tables/table4.xml" Id="rId2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T29"/>
  <sheetViews>
    <sheetView showGridLines="0" tabSelected="1" workbookViewId="0">
      <pane ySplit="2" topLeftCell="A3" activePane="bottomLeft" state="frozen"/>
      <selection pane="bottomLeft" activeCell="B29" sqref="B29:L29"/>
    </sheetView>
  </sheetViews>
  <sheetFormatPr baseColWidth="8" defaultColWidth="10.83203125" defaultRowHeight="15.5"/>
  <cols>
    <col width="3.33203125" customWidth="1" style="1" min="1" max="1"/>
    <col width="20.83203125" customWidth="1" style="1" min="2" max="2"/>
    <col width="10.83203125" customWidth="1" style="1" min="3" max="9"/>
    <col width="11.83203125" customWidth="1" style="1" min="10" max="11"/>
    <col width="13.33203125" customWidth="1" style="1" min="12" max="12"/>
    <col width="3.33203125" customWidth="1" style="1" min="13" max="13"/>
    <col width="20.83203125" customWidth="1" style="1" min="14" max="14"/>
    <col width="12.83203125" customWidth="1" style="1" min="15" max="15"/>
    <col width="3.33203125" customWidth="1" style="1" min="16" max="16"/>
    <col width="13.83203125" customWidth="1" style="1" min="17" max="17"/>
    <col width="10.83203125" customWidth="1" style="1" min="18" max="20"/>
    <col width="10.83203125" customWidth="1" style="1" min="21" max="16384"/>
  </cols>
  <sheetData>
    <row r="1" ht="50" customHeight="1"/>
    <row r="2" ht="50" customHeight="1">
      <c r="A2" s="7" t="n"/>
      <c r="B2" s="13" t="inlineStr">
        <is>
          <t>MODÈLE DE CALENDRIER DES EMPLOYÉS 2022</t>
        </is>
      </c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7" t="n"/>
      <c r="N2" s="7" t="n"/>
      <c r="O2" s="7" t="n"/>
      <c r="P2" s="7" t="n"/>
      <c r="Q2" s="7" t="n"/>
      <c r="R2" s="7" t="n"/>
      <c r="S2" s="7" t="n"/>
      <c r="T2" s="7" t="n"/>
    </row>
    <row r="3" ht="22" customHeight="1">
      <c r="A3" s="7" t="n"/>
      <c r="B3" s="20" t="inlineStr">
        <is>
          <t>DÉBUT DE LA SEMAINE :</t>
        </is>
      </c>
      <c r="C3" s="52" t="n">
        <v>44564</v>
      </c>
      <c r="D3" s="6" t="n"/>
      <c r="E3" s="6" t="n"/>
      <c r="F3" s="6" t="n"/>
      <c r="G3" s="6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10" customHeight="1">
      <c r="A4" s="7" t="n"/>
      <c r="B4" s="7" t="n"/>
      <c r="C4" s="7" t="n"/>
      <c r="D4" s="7" t="n"/>
      <c r="E4" s="7" t="n"/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</row>
    <row r="5" ht="22" customFormat="1" customHeight="1" s="2">
      <c r="A5" s="8" t="n"/>
      <c r="C5" s="36" t="inlineStr">
        <is>
          <t>LU</t>
        </is>
      </c>
      <c r="D5" s="36" t="inlineStr">
        <is>
          <t>MAR.</t>
        </is>
      </c>
      <c r="E5" s="36" t="inlineStr">
        <is>
          <t>MARIER</t>
        </is>
      </c>
      <c r="F5" s="36" t="inlineStr">
        <is>
          <t>JE</t>
        </is>
      </c>
      <c r="G5" s="36" t="inlineStr">
        <is>
          <t>VE</t>
        </is>
      </c>
      <c r="H5" s="36" t="inlineStr">
        <is>
          <t>SA</t>
        </is>
      </c>
      <c r="I5" s="36" t="inlineStr">
        <is>
          <t>SOLEIL</t>
        </is>
      </c>
      <c r="M5" s="8" t="n"/>
      <c r="N5" s="45" t="inlineStr">
        <is>
          <t>Entrez l'ID de l'employé et les informations sur le taux de rémunération</t>
        </is>
      </c>
      <c r="O5" s="45" t="n"/>
      <c r="P5" s="45" t="n"/>
      <c r="Q5" s="45" t="inlineStr">
        <is>
          <t>Définir les types de décalage</t>
        </is>
      </c>
      <c r="R5" s="45" t="n"/>
      <c r="S5" s="45" t="n"/>
      <c r="T5" s="45" t="n"/>
    </row>
    <row r="6" ht="22" customFormat="1" customHeight="1" s="2">
      <c r="A6" s="8" t="n"/>
      <c r="B6" s="16" t="inlineStr">
        <is>
          <t>ID DE L'EMPLOYÉ</t>
        </is>
      </c>
      <c r="C6" s="3">
        <f>C3</f>
        <v/>
      </c>
      <c r="D6" s="3">
        <f>C6+1</f>
        <v/>
      </c>
      <c r="E6" s="3">
        <f>D6+1</f>
        <v/>
      </c>
      <c r="F6" s="3">
        <f>E6+1</f>
        <v/>
      </c>
      <c r="G6" s="3">
        <f>F6+1</f>
        <v/>
      </c>
      <c r="H6" s="3">
        <f>G6+1</f>
        <v/>
      </c>
      <c r="I6" s="3">
        <f>H6+1</f>
        <v/>
      </c>
      <c r="J6" s="16" t="inlineStr">
        <is>
          <t>HEURES</t>
        </is>
      </c>
      <c r="K6" s="16" t="inlineStr">
        <is>
          <t>TAUX</t>
        </is>
      </c>
      <c r="L6" s="16" t="inlineStr">
        <is>
          <t>PAYER</t>
        </is>
      </c>
      <c r="M6" s="8" t="n"/>
      <c r="N6" s="9" t="inlineStr">
        <is>
          <t>EMPLOYEE_ID</t>
        </is>
      </c>
      <c r="O6" s="10" t="inlineStr">
        <is>
          <t>PAY_RATE</t>
        </is>
      </c>
      <c r="Q6" s="9" t="inlineStr">
        <is>
          <t>SHIFT_TYPE</t>
        </is>
      </c>
      <c r="R6" s="25" t="inlineStr">
        <is>
          <t>COMMENCER</t>
        </is>
      </c>
      <c r="S6" s="25" t="inlineStr">
        <is>
          <t>FIN</t>
        </is>
      </c>
      <c r="T6" s="10" t="inlineStr">
        <is>
          <t>HEURES</t>
        </is>
      </c>
    </row>
    <row r="7" ht="22" customHeight="1">
      <c r="A7" s="7" t="n"/>
      <c r="B7" s="39" t="inlineStr">
        <is>
          <t>40587 - Cara C.</t>
        </is>
      </c>
      <c r="C7" s="12" t="inlineStr">
        <is>
          <t>Jour</t>
        </is>
      </c>
      <c r="D7" s="12" t="inlineStr">
        <is>
          <t>Jour</t>
        </is>
      </c>
      <c r="E7" s="12" t="inlineStr">
        <is>
          <t>Jour</t>
        </is>
      </c>
      <c r="F7" s="12" t="inlineStr">
        <is>
          <t>Jour</t>
        </is>
      </c>
      <c r="G7" s="12" t="inlineStr">
        <is>
          <t>Jour</t>
        </is>
      </c>
      <c r="H7" s="12" t="inlineStr">
        <is>
          <t>DE</t>
        </is>
      </c>
      <c r="I7" s="12" t="inlineStr">
        <is>
          <t>DE</t>
        </is>
      </c>
      <c r="J7" s="37">
        <f>IFERROR(VLOOKUP(C7,ShiftData[],4)+VLOOKUP(D7,ShiftData[],4)+VLOOKUP(E7,ShiftData[],4)+VLOOKUP(F7,ShiftData[],4)+VLOOKUP(G7,ShiftData[],4)+VLOOKUP(H7,ShiftData[],4)+VLOOKUP(I7,ShiftData[],4),"")</f>
        <v/>
      </c>
      <c r="K7" s="38">
        <f>IFERROR(VLOOKUP(B7,EmployeeIDwPay[],2),"")</f>
        <v/>
      </c>
      <c r="L7" s="46">
        <f>IFERROR(J7*K7,"")</f>
        <v/>
      </c>
      <c r="M7" s="7" t="n"/>
      <c r="N7" s="19" t="inlineStr">
        <is>
          <t>40587 - Cara C.</t>
        </is>
      </c>
      <c r="O7" s="47" t="n">
        <v>23.14</v>
      </c>
      <c r="Q7" s="26" t="inlineStr">
        <is>
          <t>Après-midi</t>
        </is>
      </c>
      <c r="R7" s="53" t="n">
        <v>0.5</v>
      </c>
      <c r="S7" s="53" t="n">
        <v>0.8333333333333334</v>
      </c>
      <c r="T7" s="27" t="n">
        <v>8</v>
      </c>
    </row>
    <row r="8" ht="22" customHeight="1">
      <c r="A8" s="7" t="n"/>
      <c r="B8" s="39" t="inlineStr">
        <is>
          <t>42867 - Alex D.</t>
        </is>
      </c>
      <c r="C8" s="12" t="inlineStr">
        <is>
          <t>Nuit</t>
        </is>
      </c>
      <c r="D8" s="12" t="inlineStr">
        <is>
          <t>Swing Shift</t>
        </is>
      </c>
      <c r="E8" s="12" t="inlineStr">
        <is>
          <t>Nuit</t>
        </is>
      </c>
      <c r="F8" s="12" t="inlineStr">
        <is>
          <t>Swing Shift</t>
        </is>
      </c>
      <c r="G8" s="12" t="inlineStr">
        <is>
          <t>Swing Shift</t>
        </is>
      </c>
      <c r="H8" s="12" t="inlineStr">
        <is>
          <t>DE</t>
        </is>
      </c>
      <c r="I8" s="12" t="inlineStr">
        <is>
          <t>DE</t>
        </is>
      </c>
      <c r="J8" s="37">
        <f>IFERROR(VLOOKUP(C8,ShiftData[],4)+VLOOKUP(D8,ShiftData[],4)+VLOOKUP(E8,ShiftData[],4)+VLOOKUP(F8,ShiftData[],4)+VLOOKUP(G8,ShiftData[],4)+VLOOKUP(H8,ShiftData[],4)+VLOOKUP(I8,ShiftData[],4),"")</f>
        <v/>
      </c>
      <c r="K8" s="38">
        <f>IFERROR(VLOOKUP(B8,EmployeeIDwPay[],2),"")</f>
        <v/>
      </c>
      <c r="L8" s="46">
        <f>IFERROR(J8*K8,"")</f>
        <v/>
      </c>
      <c r="M8" s="7" t="n"/>
      <c r="N8" s="17" t="inlineStr">
        <is>
          <t>42867 - Alex D.</t>
        </is>
      </c>
      <c r="O8" s="48" t="n">
        <v>17.16</v>
      </c>
      <c r="Q8" s="28" t="inlineStr">
        <is>
          <t>Jour</t>
        </is>
      </c>
      <c r="R8" s="54" t="n">
        <v>0.3333333333333333</v>
      </c>
      <c r="S8" s="54" t="n">
        <v>0.6666666666666666</v>
      </c>
      <c r="T8" s="29" t="n">
        <v>8</v>
      </c>
    </row>
    <row r="9" ht="22" customHeight="1">
      <c r="A9" s="7" t="n"/>
      <c r="B9" s="39" t="inlineStr">
        <is>
          <t>52186 - Nathan M.</t>
        </is>
      </c>
      <c r="C9" s="12" t="inlineStr">
        <is>
          <t>Mi-temps</t>
        </is>
      </c>
      <c r="D9" s="12" t="inlineStr">
        <is>
          <t>Mi-temps</t>
        </is>
      </c>
      <c r="E9" s="12" t="inlineStr">
        <is>
          <t>Mi-temps</t>
        </is>
      </c>
      <c r="F9" s="12" t="inlineStr">
        <is>
          <t>Mi-temps</t>
        </is>
      </c>
      <c r="G9" s="12" t="inlineStr">
        <is>
          <t>Mi-temps</t>
        </is>
      </c>
      <c r="H9" s="12" t="inlineStr">
        <is>
          <t>DE</t>
        </is>
      </c>
      <c r="I9" s="12" t="inlineStr">
        <is>
          <t>DE</t>
        </is>
      </c>
      <c r="J9" s="37">
        <f>IFERROR(VLOOKUP(C9,ShiftData[],4)+VLOOKUP(D9,ShiftData[],4)+VLOOKUP(E9,ShiftData[],4)+VLOOKUP(F9,ShiftData[],4)+VLOOKUP(G9,ShiftData[],4)+VLOOKUP(H9,ShiftData[],4)+VLOOKUP(I9,ShiftData[],4),"")</f>
        <v/>
      </c>
      <c r="K9" s="38">
        <f>IFERROR(VLOOKUP(B9,EmployeeIDwPay[],2),"")</f>
        <v/>
      </c>
      <c r="L9" s="46">
        <f>IFERROR(J9*K9,"")</f>
        <v/>
      </c>
      <c r="M9" s="7" t="n"/>
      <c r="N9" s="19" t="inlineStr">
        <is>
          <t>49862 - Daniel H.</t>
        </is>
      </c>
      <c r="O9" s="47" t="n">
        <v>25.33</v>
      </c>
      <c r="Q9" s="26" t="inlineStr">
        <is>
          <t>Soir</t>
        </is>
      </c>
      <c r="R9" s="53" t="n">
        <v>0.6666666666666666</v>
      </c>
      <c r="S9" s="55" t="n">
        <v>-1</v>
      </c>
      <c r="T9" s="27" t="n">
        <v>8</v>
      </c>
    </row>
    <row r="10" ht="22" customHeight="1">
      <c r="A10" s="7" t="n"/>
      <c r="B10" s="39" t="inlineStr">
        <is>
          <t>49862 - Daniel H.</t>
        </is>
      </c>
      <c r="C10" s="12" t="inlineStr">
        <is>
          <t>Nuit</t>
        </is>
      </c>
      <c r="D10" s="12" t="inlineStr">
        <is>
          <t>Swing Shift</t>
        </is>
      </c>
      <c r="E10" s="12" t="inlineStr">
        <is>
          <t>Après-midi</t>
        </is>
      </c>
      <c r="F10" s="12" t="inlineStr">
        <is>
          <t>Après-midi</t>
        </is>
      </c>
      <c r="G10" s="12" t="inlineStr">
        <is>
          <t>Après-midi</t>
        </is>
      </c>
      <c r="H10" s="12" t="inlineStr">
        <is>
          <t>DE</t>
        </is>
      </c>
      <c r="I10" s="12" t="inlineStr">
        <is>
          <t>DE</t>
        </is>
      </c>
      <c r="J10" s="37">
        <f>IFERROR(VLOOKUP(C10,ShiftData[],4)+VLOOKUP(D10,ShiftData[],4)+VLOOKUP(E10,ShiftData[],4)+VLOOKUP(F10,ShiftData[],4)+VLOOKUP(G10,ShiftData[],4)+VLOOKUP(H10,ShiftData[],4)+VLOOKUP(I10,ShiftData[],4),"")</f>
        <v/>
      </c>
      <c r="K10" s="38">
        <f>IFERROR(VLOOKUP(B10,EmployeeIDwPay[],2),"")</f>
        <v/>
      </c>
      <c r="L10" s="46">
        <f>IFERROR(J10*K10,"")</f>
        <v/>
      </c>
      <c r="M10" s="7" t="n"/>
      <c r="N10" s="17" t="inlineStr">
        <is>
          <t>52186 - Nathan M.</t>
        </is>
      </c>
      <c r="O10" s="48" t="n">
        <v>32.42</v>
      </c>
      <c r="Q10" s="28" t="inlineStr">
        <is>
          <t>Mi-temps</t>
        </is>
      </c>
      <c r="R10" s="54" t="n">
        <v>0.3333333333333333</v>
      </c>
      <c r="S10" s="54" t="n">
        <v>0.5</v>
      </c>
      <c r="T10" s="29" t="n">
        <v>4</v>
      </c>
    </row>
    <row r="11" ht="22" customHeight="1">
      <c r="A11" s="7" t="n"/>
      <c r="B11" s="39" t="n"/>
      <c r="C11" s="12" t="n"/>
      <c r="D11" s="12" t="n"/>
      <c r="E11" s="12" t="n"/>
      <c r="F11" s="12" t="n"/>
      <c r="G11" s="12" t="n"/>
      <c r="H11" s="12" t="n"/>
      <c r="I11" s="12" t="n"/>
      <c r="J11" s="37">
        <f>IFERROR(VLOOKUP(C11,ShiftData[],4)+VLOOKUP(D11,ShiftData[],4)+VLOOKUP(E11,ShiftData[],4)+VLOOKUP(F11,ShiftData[],4)+VLOOKUP(G11,ShiftData[],4)+VLOOKUP(H11,ShiftData[],4)+VLOOKUP(I11,ShiftData[],4),"")</f>
        <v/>
      </c>
      <c r="K11" s="38">
        <f>IFERROR(VLOOKUP(B11,EmployeeIDwPay[],2),"")</f>
        <v/>
      </c>
      <c r="L11" s="46">
        <f>IFERROR(J11*K11,"")</f>
        <v/>
      </c>
      <c r="M11" s="7" t="n"/>
      <c r="N11" s="19" t="n"/>
      <c r="O11" s="47" t="n"/>
      <c r="Q11" s="26" t="inlineStr">
        <is>
          <t>Nuit</t>
        </is>
      </c>
      <c r="R11" s="55" t="n">
        <v>-1</v>
      </c>
      <c r="S11" s="53" t="n">
        <v>0.3333333333333333</v>
      </c>
      <c r="T11" s="27" t="n">
        <v>8</v>
      </c>
    </row>
    <row r="12" ht="22" customHeight="1">
      <c r="A12" s="7" t="n"/>
      <c r="B12" s="39" t="n"/>
      <c r="C12" s="12" t="n"/>
      <c r="D12" s="12" t="n"/>
      <c r="E12" s="12" t="n"/>
      <c r="F12" s="12" t="n"/>
      <c r="G12" s="12" t="n"/>
      <c r="H12" s="12" t="n"/>
      <c r="I12" s="12" t="n"/>
      <c r="J12" s="37">
        <f>IFERROR(VLOOKUP(C12,ShiftData[],4)+VLOOKUP(D12,ShiftData[],4)+VLOOKUP(E12,ShiftData[],4)+VLOOKUP(F12,ShiftData[],4)+VLOOKUP(G12,ShiftData[],4)+VLOOKUP(H12,ShiftData[],4)+VLOOKUP(I12,ShiftData[],4),"")</f>
        <v/>
      </c>
      <c r="K12" s="38">
        <f>IFERROR(VLOOKUP(B12,EmployeeIDwPay[],2),"")</f>
        <v/>
      </c>
      <c r="L12" s="46">
        <f>IFERROR(J12*K12,"")</f>
        <v/>
      </c>
      <c r="M12" s="7" t="n"/>
      <c r="N12" s="17" t="n"/>
      <c r="O12" s="48" t="n"/>
      <c r="Q12" s="28" t="inlineStr">
        <is>
          <t>Swing Shift</t>
        </is>
      </c>
      <c r="R12" s="54" t="n">
        <v>0.6666666666666666</v>
      </c>
      <c r="S12" s="54" t="n">
        <v>0.8958333333333334</v>
      </c>
      <c r="T12" s="29" t="n">
        <v>5.5</v>
      </c>
    </row>
    <row r="13" ht="22" customHeight="1">
      <c r="A13" s="7" t="n"/>
      <c r="B13" s="39" t="n"/>
      <c r="C13" s="12" t="n"/>
      <c r="D13" s="12" t="n"/>
      <c r="E13" s="12" t="n"/>
      <c r="F13" s="12" t="n"/>
      <c r="G13" s="12" t="n"/>
      <c r="H13" s="12" t="n"/>
      <c r="I13" s="12" t="n"/>
      <c r="J13" s="37">
        <f>IFERROR(VLOOKUP(C13,ShiftData[],4)+VLOOKUP(D13,ShiftData[],4)+VLOOKUP(E13,ShiftData[],4)+VLOOKUP(F13,ShiftData[],4)+VLOOKUP(G13,ShiftData[],4)+VLOOKUP(H13,ShiftData[],4)+VLOOKUP(I13,ShiftData[],4),"")</f>
        <v/>
      </c>
      <c r="K13" s="38">
        <f>IFERROR(VLOOKUP(B13,EmployeeIDwPay[],2),"")</f>
        <v/>
      </c>
      <c r="L13" s="46">
        <f>IFERROR(J13*K13,"")</f>
        <v/>
      </c>
      <c r="M13" s="7" t="n"/>
      <c r="N13" s="19" t="n"/>
      <c r="O13" s="47" t="n"/>
      <c r="Q13" s="26" t="inlineStr">
        <is>
          <t>Vacances</t>
        </is>
      </c>
      <c r="R13" s="53" t="n">
        <v>0.3333333333333333</v>
      </c>
      <c r="S13" s="53" t="n">
        <v>0.6666666666666666</v>
      </c>
      <c r="T13" s="27" t="n">
        <v>8</v>
      </c>
    </row>
    <row r="14" ht="22" customHeight="1">
      <c r="A14" s="7" t="n"/>
      <c r="B14" s="39" t="n"/>
      <c r="C14" s="12" t="n"/>
      <c r="D14" s="12" t="n"/>
      <c r="E14" s="12" t="n"/>
      <c r="F14" s="12" t="n"/>
      <c r="G14" s="12" t="n"/>
      <c r="H14" s="12" t="n"/>
      <c r="I14" s="12" t="n"/>
      <c r="J14" s="37">
        <f>IFERROR(VLOOKUP(C14,ShiftData[],4)+VLOOKUP(D14,ShiftData[],4)+VLOOKUP(E14,ShiftData[],4)+VLOOKUP(F14,ShiftData[],4)+VLOOKUP(G14,ShiftData[],4)+VLOOKUP(H14,ShiftData[],4)+VLOOKUP(I14,ShiftData[],4),"")</f>
        <v/>
      </c>
      <c r="K14" s="38">
        <f>IFERROR(VLOOKUP(B14,EmployeeIDwPay[],2),"")</f>
        <v/>
      </c>
      <c r="L14" s="46">
        <f>IFERROR(J14*K14,"")</f>
        <v/>
      </c>
      <c r="M14" s="7" t="n"/>
      <c r="N14" s="17" t="n"/>
      <c r="O14" s="48" t="n"/>
      <c r="Q14" s="28" t="inlineStr">
        <is>
          <t>DE</t>
        </is>
      </c>
      <c r="R14" s="41" t="n"/>
      <c r="S14" s="41" t="n"/>
      <c r="T14" s="29" t="n">
        <v>0</v>
      </c>
    </row>
    <row r="15" ht="22" customHeight="1">
      <c r="A15" s="7" t="n"/>
      <c r="B15" s="39" t="n"/>
      <c r="C15" s="12" t="n"/>
      <c r="D15" s="12" t="n"/>
      <c r="E15" s="12" t="n"/>
      <c r="F15" s="12" t="n"/>
      <c r="G15" s="12" t="n"/>
      <c r="H15" s="12" t="n"/>
      <c r="I15" s="12" t="n"/>
      <c r="J15" s="37">
        <f>IFERROR(VLOOKUP(C15,ShiftData[],4)+VLOOKUP(D15,ShiftData[],4)+VLOOKUP(E15,ShiftData[],4)+VLOOKUP(F15,ShiftData[],4)+VLOOKUP(G15,ShiftData[],4)+VLOOKUP(H15,ShiftData[],4)+VLOOKUP(I15,ShiftData[],4),"")</f>
        <v/>
      </c>
      <c r="K15" s="38">
        <f>IFERROR(VLOOKUP(B15,EmployeeIDwPay[],2),"")</f>
        <v/>
      </c>
      <c r="L15" s="46">
        <f>IFERROR(J15*K15,"")</f>
        <v/>
      </c>
      <c r="M15" s="7" t="n"/>
      <c r="N15" s="19" t="n"/>
      <c r="O15" s="47" t="n"/>
      <c r="Q15" s="30" t="n"/>
      <c r="R15" s="42" t="n"/>
      <c r="S15" s="42" t="n"/>
      <c r="T15" s="31" t="n"/>
    </row>
    <row r="16" ht="22" customHeight="1">
      <c r="A16" s="7" t="n"/>
      <c r="B16" s="39" t="n"/>
      <c r="C16" s="12" t="n"/>
      <c r="D16" s="12" t="n"/>
      <c r="E16" s="12" t="n"/>
      <c r="F16" s="12" t="n"/>
      <c r="G16" s="12" t="n"/>
      <c r="H16" s="12" t="n"/>
      <c r="I16" s="12" t="n"/>
      <c r="J16" s="37">
        <f>IFERROR(VLOOKUP(C16,ShiftData[],4)+VLOOKUP(D16,ShiftData[],4)+VLOOKUP(E16,ShiftData[],4)+VLOOKUP(F16,ShiftData[],4)+VLOOKUP(G16,ShiftData[],4)+VLOOKUP(H16,ShiftData[],4)+VLOOKUP(I16,ShiftData[],4),"")</f>
        <v/>
      </c>
      <c r="K16" s="38">
        <f>IFERROR(VLOOKUP(B16,EmployeeIDwPay[],2),"")</f>
        <v/>
      </c>
      <c r="L16" s="46">
        <f>IFERROR(J16*K16,"")</f>
        <v/>
      </c>
      <c r="M16" s="7" t="n"/>
      <c r="N16" s="17" t="n"/>
      <c r="O16" s="48" t="n"/>
      <c r="Q16" s="32" t="n"/>
      <c r="R16" s="43" t="n"/>
      <c r="S16" s="43" t="n"/>
      <c r="T16" s="33" t="n"/>
    </row>
    <row r="17" ht="22" customHeight="1">
      <c r="A17" s="7" t="n"/>
      <c r="B17" s="39" t="n"/>
      <c r="C17" s="12" t="n"/>
      <c r="D17" s="12" t="n"/>
      <c r="E17" s="12" t="n"/>
      <c r="F17" s="12" t="n"/>
      <c r="G17" s="12" t="n"/>
      <c r="H17" s="12" t="n"/>
      <c r="I17" s="12" t="n"/>
      <c r="J17" s="37">
        <f>IFERROR(VLOOKUP(C17,ShiftData[],4)+VLOOKUP(D17,ShiftData[],4)+VLOOKUP(E17,ShiftData[],4)+VLOOKUP(F17,ShiftData[],4)+VLOOKUP(G17,ShiftData[],4)+VLOOKUP(H17,ShiftData[],4)+VLOOKUP(I17,ShiftData[],4),"")</f>
        <v/>
      </c>
      <c r="K17" s="38">
        <f>IFERROR(VLOOKUP(B17,EmployeeIDwPay[],2),"")</f>
        <v/>
      </c>
      <c r="L17" s="46">
        <f>IFERROR(J17*K17,"")</f>
        <v/>
      </c>
      <c r="M17" s="7" t="n"/>
      <c r="N17" s="19" t="n"/>
      <c r="O17" s="47" t="n"/>
      <c r="Q17" s="30" t="n"/>
      <c r="R17" s="42" t="n"/>
      <c r="S17" s="42" t="n"/>
      <c r="T17" s="31" t="n"/>
    </row>
    <row r="18" ht="22" customHeight="1">
      <c r="A18" s="7" t="n"/>
      <c r="B18" s="39" t="n"/>
      <c r="C18" s="12" t="n"/>
      <c r="D18" s="12" t="n"/>
      <c r="E18" s="12" t="n"/>
      <c r="F18" s="12" t="n"/>
      <c r="G18" s="12" t="n"/>
      <c r="H18" s="12" t="n"/>
      <c r="I18" s="12" t="n"/>
      <c r="J18" s="37">
        <f>IFERROR(VLOOKUP(C18,ShiftData[],4)+VLOOKUP(D18,ShiftData[],4)+VLOOKUP(E18,ShiftData[],4)+VLOOKUP(F18,ShiftData[],4)+VLOOKUP(G18,ShiftData[],4)+VLOOKUP(H18,ShiftData[],4)+VLOOKUP(I18,ShiftData[],4),"")</f>
        <v/>
      </c>
      <c r="K18" s="38">
        <f>IFERROR(VLOOKUP(B18,EmployeeIDwPay[],2),"")</f>
        <v/>
      </c>
      <c r="L18" s="46">
        <f>IFERROR(J18*K18,"")</f>
        <v/>
      </c>
      <c r="M18" s="7" t="n"/>
      <c r="N18" s="17" t="n"/>
      <c r="O18" s="48" t="n"/>
      <c r="Q18" s="32" t="n"/>
      <c r="R18" s="43" t="n"/>
      <c r="S18" s="43" t="n"/>
      <c r="T18" s="33" t="n"/>
    </row>
    <row r="19" ht="22" customHeight="1">
      <c r="A19" s="7" t="n"/>
      <c r="B19" s="39" t="n"/>
      <c r="C19" s="12" t="n"/>
      <c r="D19" s="12" t="n"/>
      <c r="E19" s="12" t="n"/>
      <c r="F19" s="12" t="n"/>
      <c r="G19" s="12" t="n"/>
      <c r="H19" s="12" t="n"/>
      <c r="I19" s="12" t="n"/>
      <c r="J19" s="37">
        <f>IFERROR(VLOOKUP(C19,ShiftData[],4)+VLOOKUP(D19,ShiftData[],4)+VLOOKUP(E19,ShiftData[],4)+VLOOKUP(F19,ShiftData[],4)+VLOOKUP(G19,ShiftData[],4)+VLOOKUP(H19,ShiftData[],4)+VLOOKUP(I19,ShiftData[],4),"")</f>
        <v/>
      </c>
      <c r="K19" s="38">
        <f>IFERROR(VLOOKUP(B19,EmployeeIDwPay[],2),"")</f>
        <v/>
      </c>
      <c r="L19" s="46">
        <f>IFERROR(J19*K19,"")</f>
        <v/>
      </c>
      <c r="M19" s="7" t="n"/>
      <c r="N19" s="19" t="n"/>
      <c r="O19" s="47" t="n"/>
      <c r="Q19" s="30" t="n"/>
      <c r="R19" s="42" t="n"/>
      <c r="S19" s="42" t="n"/>
      <c r="T19" s="31" t="n"/>
    </row>
    <row r="20" ht="22" customHeight="1">
      <c r="A20" s="7" t="n"/>
      <c r="B20" s="39" t="n"/>
      <c r="C20" s="12" t="n"/>
      <c r="D20" s="12" t="n"/>
      <c r="E20" s="12" t="n"/>
      <c r="F20" s="12" t="n"/>
      <c r="G20" s="12" t="n"/>
      <c r="H20" s="12" t="n"/>
      <c r="I20" s="12" t="n"/>
      <c r="J20" s="37">
        <f>IFERROR(VLOOKUP(C20,ShiftData[],4)+VLOOKUP(D20,ShiftData[],4)+VLOOKUP(E20,ShiftData[],4)+VLOOKUP(F20,ShiftData[],4)+VLOOKUP(G20,ShiftData[],4)+VLOOKUP(H20,ShiftData[],4)+VLOOKUP(I20,ShiftData[],4),"")</f>
        <v/>
      </c>
      <c r="K20" s="38">
        <f>IFERROR(VLOOKUP(B20,EmployeeIDwPay[],2),"")</f>
        <v/>
      </c>
      <c r="L20" s="46">
        <f>IFERROR(J20*K20,"")</f>
        <v/>
      </c>
      <c r="M20" s="7" t="n"/>
      <c r="N20" s="17" t="n"/>
      <c r="O20" s="48" t="n"/>
      <c r="Q20" s="32" t="n"/>
      <c r="R20" s="43" t="n"/>
      <c r="S20" s="43" t="n"/>
      <c r="T20" s="33" t="n"/>
    </row>
    <row r="21" ht="22" customHeight="1">
      <c r="A21" s="7" t="n"/>
      <c r="B21" s="39" t="n"/>
      <c r="C21" s="12" t="n"/>
      <c r="D21" s="12" t="n"/>
      <c r="E21" s="12" t="n"/>
      <c r="F21" s="12" t="n"/>
      <c r="G21" s="12" t="n"/>
      <c r="H21" s="12" t="n"/>
      <c r="I21" s="12" t="n"/>
      <c r="J21" s="37">
        <f>IFERROR(VLOOKUP(C21,ShiftData[],4)+VLOOKUP(D21,ShiftData[],4)+VLOOKUP(E21,ShiftData[],4)+VLOOKUP(F21,ShiftData[],4)+VLOOKUP(G21,ShiftData[],4)+VLOOKUP(H21,ShiftData[],4)+VLOOKUP(I21,ShiftData[],4),"")</f>
        <v/>
      </c>
      <c r="K21" s="38">
        <f>IFERROR(VLOOKUP(B21,EmployeeIDwPay[],2),"")</f>
        <v/>
      </c>
      <c r="L21" s="46">
        <f>IFERROR(J21*K21,"")</f>
        <v/>
      </c>
      <c r="M21" s="7" t="n"/>
      <c r="N21" s="19" t="n"/>
      <c r="O21" s="47" t="n"/>
      <c r="Q21" s="30" t="n"/>
      <c r="R21" s="42" t="n"/>
      <c r="S21" s="42" t="n"/>
      <c r="T21" s="31" t="n"/>
    </row>
    <row r="22" ht="22" customFormat="1" customHeight="1" s="2">
      <c r="A22" s="8" t="n"/>
      <c r="B22" s="39" t="n"/>
      <c r="C22" s="12" t="n"/>
      <c r="D22" s="12" t="n"/>
      <c r="E22" s="12" t="n"/>
      <c r="F22" s="12" t="n"/>
      <c r="G22" s="12" t="n"/>
      <c r="H22" s="12" t="n"/>
      <c r="I22" s="12" t="n"/>
      <c r="J22" s="37">
        <f>IFERROR(VLOOKUP(C22,ShiftData[],4)+VLOOKUP(D22,ShiftData[],4)+VLOOKUP(E22,ShiftData[],4)+VLOOKUP(F22,ShiftData[],4)+VLOOKUP(G22,ShiftData[],4)+VLOOKUP(H22,ShiftData[],4)+VLOOKUP(I22,ShiftData[],4),"")</f>
        <v/>
      </c>
      <c r="K22" s="38">
        <f>IFERROR(VLOOKUP(B22,EmployeeIDwPay[],2),"")</f>
        <v/>
      </c>
      <c r="L22" s="46">
        <f>IFERROR(J22*K22,"")</f>
        <v/>
      </c>
      <c r="M22" s="8" t="n"/>
      <c r="N22" s="17" t="n"/>
      <c r="O22" s="48" t="n"/>
      <c r="Q22" s="32" t="n"/>
      <c r="R22" s="43" t="n"/>
      <c r="S22" s="43" t="n"/>
      <c r="T22" s="33" t="n"/>
    </row>
    <row r="23" ht="22" customHeight="1">
      <c r="A23" s="7" t="n"/>
      <c r="B23" s="39" t="n"/>
      <c r="C23" s="12" t="n"/>
      <c r="D23" s="12" t="n"/>
      <c r="E23" s="12" t="n"/>
      <c r="F23" s="12" t="n"/>
      <c r="G23" s="12" t="n"/>
      <c r="H23" s="12" t="n"/>
      <c r="I23" s="12" t="n"/>
      <c r="J23" s="37">
        <f>IFERROR(VLOOKUP(C23,ShiftData[],4)+VLOOKUP(D23,ShiftData[],4)+VLOOKUP(E23,ShiftData[],4)+VLOOKUP(F23,ShiftData[],4)+VLOOKUP(G23,ShiftData[],4)+VLOOKUP(H23,ShiftData[],4)+VLOOKUP(I23,ShiftData[],4),"")</f>
        <v/>
      </c>
      <c r="K23" s="38">
        <f>IFERROR(VLOOKUP(B23,EmployeeIDwPay[],2),"")</f>
        <v/>
      </c>
      <c r="L23" s="46">
        <f>IFERROR(J23*K23,"")</f>
        <v/>
      </c>
      <c r="M23" s="7" t="n"/>
      <c r="N23" s="19" t="n"/>
      <c r="O23" s="47" t="n"/>
      <c r="Q23" s="30" t="n"/>
      <c r="R23" s="42" t="n"/>
      <c r="S23" s="42" t="n"/>
      <c r="T23" s="31" t="n"/>
    </row>
    <row r="24" ht="22" customHeight="1">
      <c r="A24" s="7" t="n"/>
      <c r="B24" s="39" t="n"/>
      <c r="C24" s="12" t="n"/>
      <c r="D24" s="12" t="n"/>
      <c r="E24" s="12" t="n"/>
      <c r="F24" s="12" t="n"/>
      <c r="G24" s="12" t="n"/>
      <c r="H24" s="12" t="n"/>
      <c r="I24" s="12" t="n"/>
      <c r="J24" s="37">
        <f>IFERROR(VLOOKUP(C24,ShiftData[],4)+VLOOKUP(D24,ShiftData[],4)+VLOOKUP(E24,ShiftData[],4)+VLOOKUP(F24,ShiftData[],4)+VLOOKUP(G24,ShiftData[],4)+VLOOKUP(H24,ShiftData[],4)+VLOOKUP(I24,ShiftData[],4),"")</f>
        <v/>
      </c>
      <c r="K24" s="38">
        <f>IFERROR(VLOOKUP(B24,EmployeeIDwPay[],2),"")</f>
        <v/>
      </c>
      <c r="L24" s="46">
        <f>IFERROR(J24*K24,"")</f>
        <v/>
      </c>
      <c r="M24" s="7" t="n"/>
      <c r="N24" s="17" t="n"/>
      <c r="O24" s="48" t="n"/>
      <c r="P24" s="11" t="n"/>
      <c r="Q24" s="34" t="n"/>
      <c r="R24" s="44" t="n"/>
      <c r="S24" s="44" t="n"/>
      <c r="T24" s="35" t="n"/>
    </row>
    <row r="25" ht="22" customHeight="1">
      <c r="A25" s="7" t="n"/>
      <c r="B25" s="39" t="n"/>
      <c r="C25" s="12" t="n"/>
      <c r="D25" s="12" t="n"/>
      <c r="E25" s="12" t="n"/>
      <c r="F25" s="12" t="n"/>
      <c r="G25" s="12" t="n"/>
      <c r="H25" s="12" t="n"/>
      <c r="I25" s="12" t="n"/>
      <c r="J25" s="37">
        <f>IFERROR(VLOOKUP(C25,ShiftData[],4)+VLOOKUP(D25,ShiftData[],4)+VLOOKUP(E25,ShiftData[],4)+VLOOKUP(F25,ShiftData[],4)+VLOOKUP(G25,ShiftData[],4)+VLOOKUP(H25,ShiftData[],4)+VLOOKUP(I25,ShiftData[],4),"")</f>
        <v/>
      </c>
      <c r="K25" s="38">
        <f>IFERROR(VLOOKUP(B25,EmployeeIDwPay[],2),"")</f>
        <v/>
      </c>
      <c r="L25" s="46">
        <f>IFERROR(J25*K25,"")</f>
        <v/>
      </c>
      <c r="M25" s="7" t="n"/>
      <c r="N25" s="19" t="n"/>
      <c r="O25" s="47" t="n"/>
      <c r="P25" s="7" t="n"/>
      <c r="Q25" s="7" t="n"/>
      <c r="R25" s="7" t="n"/>
    </row>
    <row r="26" ht="22" customHeight="1">
      <c r="A26" s="7" t="n"/>
      <c r="B26" s="39" t="n"/>
      <c r="C26" s="12" t="n"/>
      <c r="D26" s="12" t="n"/>
      <c r="E26" s="12" t="n"/>
      <c r="F26" s="12" t="n"/>
      <c r="G26" s="12" t="n"/>
      <c r="H26" s="12" t="n"/>
      <c r="I26" s="12" t="n"/>
      <c r="J26" s="37">
        <f>IFERROR(VLOOKUP(C26,ShiftData[],4)+VLOOKUP(D26,ShiftData[],4)+VLOOKUP(E26,ShiftData[],4)+VLOOKUP(F26,ShiftData[],4)+VLOOKUP(G26,ShiftData[],4)+VLOOKUP(H26,ShiftData[],4)+VLOOKUP(I26,ShiftData[],4),"")</f>
        <v/>
      </c>
      <c r="K26" s="38">
        <f>IFERROR(VLOOKUP(B26,EmployeeIDwPay[],2),"")</f>
        <v/>
      </c>
      <c r="L26" s="46">
        <f>IFERROR(J26*K26,"")</f>
        <v/>
      </c>
      <c r="M26" s="7" t="n"/>
      <c r="N26" s="18" t="n"/>
      <c r="O26" s="49" t="n"/>
      <c r="P26" s="7" t="n"/>
      <c r="Q26" s="7" t="n"/>
      <c r="R26" s="7" t="n"/>
      <c r="S26" s="7" t="n"/>
      <c r="T26" s="7" t="n"/>
    </row>
    <row r="27" ht="22" customHeight="1">
      <c r="A27" s="7" t="n"/>
      <c r="B27" s="8" t="n"/>
      <c r="C27" s="8" t="n"/>
      <c r="D27" s="8" t="n"/>
      <c r="E27" s="8" t="n"/>
      <c r="F27" s="8" t="n"/>
      <c r="G27" s="8" t="n"/>
      <c r="H27" s="8" t="n"/>
      <c r="I27" s="8" t="n"/>
      <c r="J27" s="14" t="n"/>
      <c r="K27" s="15" t="inlineStr">
        <is>
          <t>COÛT TOTAL :</t>
        </is>
      </c>
      <c r="L27" s="50">
        <f>SUM(L7:L26)</f>
        <v/>
      </c>
      <c r="M27" s="7" t="n"/>
      <c r="N27" s="7" t="n"/>
      <c r="O27" s="7" t="n"/>
      <c r="P27" s="7" t="n"/>
      <c r="Q27" s="7" t="n"/>
      <c r="R27" s="7" t="n"/>
      <c r="S27" s="7" t="n"/>
      <c r="T27" s="7" t="n"/>
    </row>
    <row r="28"/>
    <row r="29" ht="50" customFormat="1" customHeight="1" s="24">
      <c r="B29" s="56" t="inlineStr">
        <is>
          <t>CLIQUEZ ICI POUR CRÉER DANS SMARTSHEET</t>
        </is>
      </c>
    </row>
  </sheetData>
  <mergeCells count="1">
    <mergeCell ref="B29:L29"/>
  </mergeCells>
  <dataValidations count="2">
    <dataValidation sqref="B7:B26" showErrorMessage="1" showInputMessage="1" allowBlank="0" type="list">
      <formula1>$N$7:$N$26</formula1>
    </dataValidation>
    <dataValidation sqref="C7:I26" showErrorMessage="1" showInputMessage="1" allowBlank="0" type="list">
      <formula1>$Q$7:$Q$24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93" fitToHeight="0" horizontalDpi="0" verticalDpi="0"/>
  <tableParts count="2">
    <tablePart xmlns:r="http://schemas.openxmlformats.org/officeDocument/2006/relationships" r:id="rId2"/>
    <tablePart xmlns:r="http://schemas.openxmlformats.org/officeDocument/2006/relationships" r:id="rId3"/>
  </tablePart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T26"/>
  <sheetViews>
    <sheetView showGridLines="0" topLeftCell="H1" workbookViewId="0">
      <selection activeCell="N8" sqref="N8"/>
    </sheetView>
  </sheetViews>
  <sheetFormatPr baseColWidth="8" defaultColWidth="10.83203125" defaultRowHeight="15.5"/>
  <cols>
    <col width="3.33203125" customWidth="1" style="1" min="1" max="1"/>
    <col width="20.83203125" customWidth="1" style="1" min="2" max="2"/>
    <col width="10.83203125" customWidth="1" style="1" min="3" max="9"/>
    <col width="11.83203125" customWidth="1" style="1" min="10" max="11"/>
    <col width="13.33203125" customWidth="1" style="1" min="12" max="12"/>
    <col width="3.33203125" customWidth="1" style="1" min="13" max="13"/>
    <col width="20.83203125" customWidth="1" style="1" min="14" max="14"/>
    <col width="12.83203125" customWidth="1" style="1" min="15" max="15"/>
    <col width="3.33203125" customWidth="1" style="1" min="16" max="16"/>
    <col width="13.83203125" customWidth="1" style="1" min="17" max="17"/>
    <col width="10.83203125" customWidth="1" style="1" min="18" max="20"/>
    <col width="10.83203125" customWidth="1" style="1" min="21" max="16384"/>
  </cols>
  <sheetData>
    <row r="1" ht="50" customHeight="1">
      <c r="A1" s="7" t="n"/>
      <c r="B1" s="13" t="inlineStr">
        <is>
          <t>MODÈLE DE CALENDRIER DES EMPLOYÉS 2022</t>
        </is>
      </c>
      <c r="C1" s="5" t="n"/>
      <c r="D1" s="5" t="n"/>
      <c r="E1" s="5" t="n"/>
      <c r="F1" s="5" t="n"/>
      <c r="G1" s="5" t="n"/>
      <c r="H1" s="5" t="n"/>
      <c r="I1" s="5" t="n"/>
      <c r="J1" s="5" t="n"/>
      <c r="K1" s="5" t="n"/>
      <c r="L1" s="5" t="n"/>
      <c r="M1" s="7" t="n"/>
      <c r="N1" s="7" t="n"/>
      <c r="O1" s="7" t="n"/>
      <c r="P1" s="7" t="n"/>
      <c r="Q1" s="7" t="n"/>
      <c r="R1" s="7" t="n"/>
      <c r="S1" s="7" t="n"/>
      <c r="T1" s="7" t="n"/>
    </row>
    <row r="2" ht="22" customHeight="1">
      <c r="A2" s="7" t="n"/>
      <c r="B2" s="20" t="inlineStr">
        <is>
          <t>DÉBUT DE LA SEMAINE :</t>
        </is>
      </c>
      <c r="C2" s="52" t="n">
        <v>44564</v>
      </c>
      <c r="D2" s="6" t="n"/>
      <c r="E2" s="6" t="n"/>
      <c r="F2" s="6" t="n"/>
      <c r="G2" s="6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</row>
    <row r="3" ht="10" customHeight="1">
      <c r="A3" s="7" t="n"/>
      <c r="B3" s="7" t="n"/>
      <c r="C3" s="7" t="n"/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22" customFormat="1" customHeight="1" s="2">
      <c r="A4" s="8" t="n"/>
      <c r="C4" s="36" t="inlineStr">
        <is>
          <t>LU</t>
        </is>
      </c>
      <c r="D4" s="36" t="inlineStr">
        <is>
          <t>MAR.</t>
        </is>
      </c>
      <c r="E4" s="36" t="inlineStr">
        <is>
          <t>MARIER</t>
        </is>
      </c>
      <c r="F4" s="36" t="inlineStr">
        <is>
          <t>JE</t>
        </is>
      </c>
      <c r="G4" s="36" t="inlineStr">
        <is>
          <t>VE</t>
        </is>
      </c>
      <c r="H4" s="36" t="inlineStr">
        <is>
          <t>SA</t>
        </is>
      </c>
      <c r="I4" s="36" t="inlineStr">
        <is>
          <t>SOLEIL</t>
        </is>
      </c>
      <c r="M4" s="8" t="n"/>
      <c r="N4" s="45" t="inlineStr">
        <is>
          <t>Entrez l'ID de l'employé et les informations sur le taux de rémunération</t>
        </is>
      </c>
      <c r="O4" s="45" t="n"/>
      <c r="P4" s="45" t="n"/>
      <c r="Q4" s="45" t="inlineStr">
        <is>
          <t>Définir les types de décalage</t>
        </is>
      </c>
      <c r="R4" s="45" t="n"/>
      <c r="S4" s="45" t="n"/>
      <c r="T4" s="45" t="n"/>
    </row>
    <row r="5" ht="22" customFormat="1" customHeight="1" s="2">
      <c r="A5" s="8" t="n"/>
      <c r="B5" s="16" t="inlineStr">
        <is>
          <t>ID DE L'EMPLOYÉ</t>
        </is>
      </c>
      <c r="C5" s="57" t="n">
        <v>44564</v>
      </c>
      <c r="D5" s="3">
        <f>C5+1</f>
        <v/>
      </c>
      <c r="E5" s="3">
        <f>D5+1</f>
        <v/>
      </c>
      <c r="F5" s="3">
        <f>E5+1</f>
        <v/>
      </c>
      <c r="G5" s="3">
        <f>F5+1</f>
        <v/>
      </c>
      <c r="H5" s="3">
        <f>G5+1</f>
        <v/>
      </c>
      <c r="I5" s="3">
        <f>H5+1</f>
        <v/>
      </c>
      <c r="J5" s="16" t="inlineStr">
        <is>
          <t>HEURES</t>
        </is>
      </c>
      <c r="K5" s="16" t="inlineStr">
        <is>
          <t>TAUX</t>
        </is>
      </c>
      <c r="L5" s="16" t="inlineStr">
        <is>
          <t>PAYER</t>
        </is>
      </c>
      <c r="M5" s="8" t="n"/>
      <c r="N5" s="9" t="inlineStr">
        <is>
          <t>EMPLOYEE_ID</t>
        </is>
      </c>
      <c r="O5" s="10" t="inlineStr">
        <is>
          <t>PAY_RATE</t>
        </is>
      </c>
      <c r="Q5" s="9" t="inlineStr">
        <is>
          <t>SHIFT_TYPE</t>
        </is>
      </c>
      <c r="R5" s="25" t="inlineStr">
        <is>
          <t>COMMENCER</t>
        </is>
      </c>
      <c r="S5" s="25" t="inlineStr">
        <is>
          <t>FIN</t>
        </is>
      </c>
      <c r="T5" s="10" t="inlineStr">
        <is>
          <t>HEURES</t>
        </is>
      </c>
    </row>
    <row r="6" ht="22" customHeight="1">
      <c r="A6" s="7" t="n"/>
      <c r="B6" s="39" t="n"/>
      <c r="C6" s="12" t="n"/>
      <c r="D6" s="12" t="n"/>
      <c r="E6" s="12" t="n"/>
      <c r="F6" s="12" t="n"/>
      <c r="G6" s="12" t="n"/>
      <c r="H6" s="12" t="n"/>
      <c r="I6" s="12" t="n"/>
      <c r="J6" s="37">
        <f>IFERROR(VLOOKUP(C6,ShiftData3[],4)+VLOOKUP(D6,ShiftData3[],4)+VLOOKUP(E6,ShiftData3[],4)+VLOOKUP(F6,ShiftData3[],4)+VLOOKUP(G6,ShiftData3[],4)+VLOOKUP(H6,ShiftData3[],4)+VLOOKUP(I6,ShiftData3[],4),"")</f>
        <v/>
      </c>
      <c r="K6" s="38">
        <f>IFERROR(VLOOKUP(B6,EmployeeIDwPay5[],2),"")</f>
        <v/>
      </c>
      <c r="L6" s="46">
        <f>IFERROR(J6*K6,"")</f>
        <v/>
      </c>
      <c r="M6" s="7" t="n"/>
      <c r="N6" s="19" t="n"/>
      <c r="O6" s="47" t="n"/>
      <c r="Q6" s="26" t="inlineStr">
        <is>
          <t>Après-midi</t>
        </is>
      </c>
      <c r="R6" s="53" t="n">
        <v>0.5</v>
      </c>
      <c r="S6" s="53" t="n">
        <v>0.8333333333333334</v>
      </c>
      <c r="T6" s="27" t="n">
        <v>8</v>
      </c>
    </row>
    <row r="7" ht="22" customHeight="1">
      <c r="A7" s="7" t="n"/>
      <c r="B7" s="39" t="n"/>
      <c r="C7" s="12" t="n"/>
      <c r="D7" s="12" t="n"/>
      <c r="E7" s="12" t="n"/>
      <c r="F7" s="12" t="n"/>
      <c r="G7" s="12" t="n"/>
      <c r="H7" s="12" t="n"/>
      <c r="I7" s="12" t="n"/>
      <c r="J7" s="37">
        <f>IFERROR(VLOOKUP(C7,ShiftData3[],4)+VLOOKUP(D7,ShiftData3[],4)+VLOOKUP(E7,ShiftData3[],4)+VLOOKUP(F7,ShiftData3[],4)+VLOOKUP(G7,ShiftData3[],4)+VLOOKUP(H7,ShiftData3[],4)+VLOOKUP(I7,ShiftData3[],4),"")</f>
        <v/>
      </c>
      <c r="K7" s="38">
        <f>IFERROR(VLOOKUP(B7,EmployeeIDwPay5[],2),"")</f>
        <v/>
      </c>
      <c r="L7" s="46">
        <f>IFERROR(J7*K7,"")</f>
        <v/>
      </c>
      <c r="M7" s="7" t="n"/>
      <c r="N7" s="17" t="n"/>
      <c r="O7" s="48" t="n"/>
      <c r="Q7" s="28" t="inlineStr">
        <is>
          <t>Jour</t>
        </is>
      </c>
      <c r="R7" s="54" t="n">
        <v>0.3333333333333333</v>
      </c>
      <c r="S7" s="54" t="n">
        <v>0.6666666666666666</v>
      </c>
      <c r="T7" s="29" t="n">
        <v>8</v>
      </c>
    </row>
    <row r="8" ht="22" customHeight="1">
      <c r="A8" s="7" t="n"/>
      <c r="B8" s="39" t="n"/>
      <c r="C8" s="12" t="n"/>
      <c r="D8" s="12" t="n"/>
      <c r="E8" s="12" t="n"/>
      <c r="F8" s="12" t="n"/>
      <c r="G8" s="12" t="n"/>
      <c r="H8" s="12" t="n"/>
      <c r="I8" s="12" t="n"/>
      <c r="J8" s="37">
        <f>IFERROR(VLOOKUP(C8,ShiftData3[],4)+VLOOKUP(D8,ShiftData3[],4)+VLOOKUP(E8,ShiftData3[],4)+VLOOKUP(F8,ShiftData3[],4)+VLOOKUP(G8,ShiftData3[],4)+VLOOKUP(H8,ShiftData3[],4)+VLOOKUP(I8,ShiftData3[],4),"")</f>
        <v/>
      </c>
      <c r="K8" s="38">
        <f>IFERROR(VLOOKUP(B8,EmployeeIDwPay5[],2),"")</f>
        <v/>
      </c>
      <c r="L8" s="46">
        <f>IFERROR(J8*K8,"")</f>
        <v/>
      </c>
      <c r="M8" s="7" t="n"/>
      <c r="N8" s="19" t="n"/>
      <c r="O8" s="47" t="n"/>
      <c r="Q8" s="26" t="inlineStr">
        <is>
          <t>Soir</t>
        </is>
      </c>
      <c r="R8" s="53" t="n">
        <v>0.6666666666666666</v>
      </c>
      <c r="S8" s="55" t="n">
        <v>-1</v>
      </c>
      <c r="T8" s="27" t="n">
        <v>8</v>
      </c>
    </row>
    <row r="9" ht="22" customHeight="1">
      <c r="A9" s="7" t="n"/>
      <c r="B9" s="39" t="n"/>
      <c r="C9" s="12" t="n"/>
      <c r="D9" s="12" t="n"/>
      <c r="E9" s="12" t="n"/>
      <c r="F9" s="12" t="n"/>
      <c r="G9" s="12" t="n"/>
      <c r="H9" s="12" t="n"/>
      <c r="I9" s="12" t="n"/>
      <c r="J9" s="37">
        <f>IFERROR(VLOOKUP(C9,ShiftData3[],4)+VLOOKUP(D9,ShiftData3[],4)+VLOOKUP(E9,ShiftData3[],4)+VLOOKUP(F9,ShiftData3[],4)+VLOOKUP(G9,ShiftData3[],4)+VLOOKUP(H9,ShiftData3[],4)+VLOOKUP(I9,ShiftData3[],4),"")</f>
        <v/>
      </c>
      <c r="K9" s="38">
        <f>IFERROR(VLOOKUP(B9,EmployeeIDwPay5[],2),"")</f>
        <v/>
      </c>
      <c r="L9" s="46">
        <f>IFERROR(J9*K9,"")</f>
        <v/>
      </c>
      <c r="M9" s="7" t="n"/>
      <c r="N9" s="17" t="n"/>
      <c r="O9" s="48" t="n"/>
      <c r="Q9" s="28" t="inlineStr">
        <is>
          <t>Mi-temps</t>
        </is>
      </c>
      <c r="R9" s="54" t="n">
        <v>0.3333333333333333</v>
      </c>
      <c r="S9" s="54" t="n">
        <v>0.5</v>
      </c>
      <c r="T9" s="29" t="n">
        <v>4</v>
      </c>
    </row>
    <row r="10" ht="22" customHeight="1">
      <c r="A10" s="7" t="n"/>
      <c r="B10" s="39" t="n"/>
      <c r="C10" s="12" t="n"/>
      <c r="D10" s="12" t="n"/>
      <c r="E10" s="12" t="n"/>
      <c r="F10" s="12" t="n"/>
      <c r="G10" s="12" t="n"/>
      <c r="H10" s="12" t="n"/>
      <c r="I10" s="12" t="n"/>
      <c r="J10" s="37">
        <f>IFERROR(VLOOKUP(C10,ShiftData3[],4)+VLOOKUP(D10,ShiftData3[],4)+VLOOKUP(E10,ShiftData3[],4)+VLOOKUP(F10,ShiftData3[],4)+VLOOKUP(G10,ShiftData3[],4)+VLOOKUP(H10,ShiftData3[],4)+VLOOKUP(I10,ShiftData3[],4),"")</f>
        <v/>
      </c>
      <c r="K10" s="38">
        <f>IFERROR(VLOOKUP(B10,EmployeeIDwPay5[],2),"")</f>
        <v/>
      </c>
      <c r="L10" s="46">
        <f>IFERROR(J10*K10,"")</f>
        <v/>
      </c>
      <c r="M10" s="7" t="n"/>
      <c r="N10" s="19" t="n"/>
      <c r="O10" s="47" t="n"/>
      <c r="Q10" s="26" t="inlineStr">
        <is>
          <t>Nuit</t>
        </is>
      </c>
      <c r="R10" s="55" t="n">
        <v>-1</v>
      </c>
      <c r="S10" s="53" t="n">
        <v>0.3333333333333333</v>
      </c>
      <c r="T10" s="27" t="n">
        <v>8</v>
      </c>
    </row>
    <row r="11" ht="22" customHeight="1">
      <c r="A11" s="7" t="n"/>
      <c r="B11" s="39" t="n"/>
      <c r="C11" s="12" t="n"/>
      <c r="D11" s="12" t="n"/>
      <c r="E11" s="12" t="n"/>
      <c r="F11" s="12" t="n"/>
      <c r="G11" s="12" t="n"/>
      <c r="H11" s="12" t="n"/>
      <c r="I11" s="12" t="n"/>
      <c r="J11" s="37">
        <f>IFERROR(VLOOKUP(C11,ShiftData3[],4)+VLOOKUP(D11,ShiftData3[],4)+VLOOKUP(E11,ShiftData3[],4)+VLOOKUP(F11,ShiftData3[],4)+VLOOKUP(G11,ShiftData3[],4)+VLOOKUP(H11,ShiftData3[],4)+VLOOKUP(I11,ShiftData3[],4),"")</f>
        <v/>
      </c>
      <c r="K11" s="38">
        <f>IFERROR(VLOOKUP(B11,EmployeeIDwPay5[],2),"")</f>
        <v/>
      </c>
      <c r="L11" s="46">
        <f>IFERROR(J11*K11,"")</f>
        <v/>
      </c>
      <c r="M11" s="7" t="n"/>
      <c r="N11" s="17" t="n"/>
      <c r="O11" s="48" t="n"/>
      <c r="Q11" s="28" t="inlineStr">
        <is>
          <t>Swing Shift</t>
        </is>
      </c>
      <c r="R11" s="54" t="n">
        <v>0.6666666666666666</v>
      </c>
      <c r="S11" s="54" t="n">
        <v>0.8958333333333334</v>
      </c>
      <c r="T11" s="29" t="n">
        <v>5.5</v>
      </c>
    </row>
    <row r="12" ht="22" customHeight="1">
      <c r="A12" s="7" t="n"/>
      <c r="B12" s="39" t="n"/>
      <c r="C12" s="12" t="n"/>
      <c r="D12" s="12" t="n"/>
      <c r="E12" s="12" t="n"/>
      <c r="F12" s="12" t="n"/>
      <c r="G12" s="12" t="n"/>
      <c r="H12" s="12" t="n"/>
      <c r="I12" s="12" t="n"/>
      <c r="J12" s="37">
        <f>IFERROR(VLOOKUP(C12,ShiftData3[],4)+VLOOKUP(D12,ShiftData3[],4)+VLOOKUP(E12,ShiftData3[],4)+VLOOKUP(F12,ShiftData3[],4)+VLOOKUP(G12,ShiftData3[],4)+VLOOKUP(H12,ShiftData3[],4)+VLOOKUP(I12,ShiftData3[],4),"")</f>
        <v/>
      </c>
      <c r="K12" s="38">
        <f>IFERROR(VLOOKUP(B12,EmployeeIDwPay5[],2),"")</f>
        <v/>
      </c>
      <c r="L12" s="46">
        <f>IFERROR(J12*K12,"")</f>
        <v/>
      </c>
      <c r="M12" s="7" t="n"/>
      <c r="N12" s="19" t="n"/>
      <c r="O12" s="47" t="n"/>
      <c r="Q12" s="26" t="inlineStr">
        <is>
          <t>Vacances</t>
        </is>
      </c>
      <c r="R12" s="53" t="n">
        <v>0.3333333333333333</v>
      </c>
      <c r="S12" s="53" t="n">
        <v>0.6666666666666666</v>
      </c>
      <c r="T12" s="27" t="n">
        <v>8</v>
      </c>
    </row>
    <row r="13" ht="22" customHeight="1">
      <c r="A13" s="7" t="n"/>
      <c r="B13" s="39" t="n"/>
      <c r="C13" s="12" t="n"/>
      <c r="D13" s="12" t="n"/>
      <c r="E13" s="12" t="n"/>
      <c r="F13" s="12" t="n"/>
      <c r="G13" s="12" t="n"/>
      <c r="H13" s="12" t="n"/>
      <c r="I13" s="12" t="n"/>
      <c r="J13" s="37">
        <f>IFERROR(VLOOKUP(C13,ShiftData3[],4)+VLOOKUP(D13,ShiftData3[],4)+VLOOKUP(E13,ShiftData3[],4)+VLOOKUP(F13,ShiftData3[],4)+VLOOKUP(G13,ShiftData3[],4)+VLOOKUP(H13,ShiftData3[],4)+VLOOKUP(I13,ShiftData3[],4),"")</f>
        <v/>
      </c>
      <c r="K13" s="38">
        <f>IFERROR(VLOOKUP(B13,EmployeeIDwPay5[],2),"")</f>
        <v/>
      </c>
      <c r="L13" s="46">
        <f>IFERROR(J13*K13,"")</f>
        <v/>
      </c>
      <c r="M13" s="7" t="n"/>
      <c r="N13" s="17" t="n"/>
      <c r="O13" s="48" t="n"/>
      <c r="Q13" s="28" t="inlineStr">
        <is>
          <t>DE</t>
        </is>
      </c>
      <c r="R13" s="41" t="n"/>
      <c r="S13" s="41" t="n"/>
      <c r="T13" s="29" t="n">
        <v>0</v>
      </c>
    </row>
    <row r="14" ht="22" customHeight="1">
      <c r="A14" s="7" t="n"/>
      <c r="B14" s="39" t="n"/>
      <c r="C14" s="12" t="n"/>
      <c r="D14" s="12" t="n"/>
      <c r="E14" s="12" t="n"/>
      <c r="F14" s="12" t="n"/>
      <c r="G14" s="12" t="n"/>
      <c r="H14" s="12" t="n"/>
      <c r="I14" s="12" t="n"/>
      <c r="J14" s="37">
        <f>IFERROR(VLOOKUP(C14,ShiftData3[],4)+VLOOKUP(D14,ShiftData3[],4)+VLOOKUP(E14,ShiftData3[],4)+VLOOKUP(F14,ShiftData3[],4)+VLOOKUP(G14,ShiftData3[],4)+VLOOKUP(H14,ShiftData3[],4)+VLOOKUP(I14,ShiftData3[],4),"")</f>
        <v/>
      </c>
      <c r="K14" s="38">
        <f>IFERROR(VLOOKUP(B14,EmployeeIDwPay5[],2),"")</f>
        <v/>
      </c>
      <c r="L14" s="46">
        <f>IFERROR(J14*K14,"")</f>
        <v/>
      </c>
      <c r="M14" s="7" t="n"/>
      <c r="N14" s="19" t="n"/>
      <c r="O14" s="47" t="n"/>
      <c r="Q14" s="30" t="n"/>
      <c r="R14" s="42" t="n"/>
      <c r="S14" s="42" t="n"/>
      <c r="T14" s="31" t="n"/>
    </row>
    <row r="15" ht="22" customHeight="1">
      <c r="A15" s="7" t="n"/>
      <c r="B15" s="39" t="n"/>
      <c r="C15" s="12" t="n"/>
      <c r="D15" s="12" t="n"/>
      <c r="E15" s="12" t="n"/>
      <c r="F15" s="12" t="n"/>
      <c r="G15" s="12" t="n"/>
      <c r="H15" s="12" t="n"/>
      <c r="I15" s="12" t="n"/>
      <c r="J15" s="37">
        <f>IFERROR(VLOOKUP(C15,ShiftData3[],4)+VLOOKUP(D15,ShiftData3[],4)+VLOOKUP(E15,ShiftData3[],4)+VLOOKUP(F15,ShiftData3[],4)+VLOOKUP(G15,ShiftData3[],4)+VLOOKUP(H15,ShiftData3[],4)+VLOOKUP(I15,ShiftData3[],4),"")</f>
        <v/>
      </c>
      <c r="K15" s="38">
        <f>IFERROR(VLOOKUP(B15,EmployeeIDwPay5[],2),"")</f>
        <v/>
      </c>
      <c r="L15" s="46">
        <f>IFERROR(J15*K15,"")</f>
        <v/>
      </c>
      <c r="M15" s="7" t="n"/>
      <c r="N15" s="17" t="n"/>
      <c r="O15" s="48" t="n"/>
      <c r="Q15" s="32" t="n"/>
      <c r="R15" s="43" t="n"/>
      <c r="S15" s="43" t="n"/>
      <c r="T15" s="33" t="n"/>
    </row>
    <row r="16" ht="22" customHeight="1">
      <c r="A16" s="7" t="n"/>
      <c r="B16" s="39" t="n"/>
      <c r="C16" s="12" t="n"/>
      <c r="D16" s="12" t="n"/>
      <c r="E16" s="12" t="n"/>
      <c r="F16" s="12" t="n"/>
      <c r="G16" s="12" t="n"/>
      <c r="H16" s="12" t="n"/>
      <c r="I16" s="12" t="n"/>
      <c r="J16" s="37">
        <f>IFERROR(VLOOKUP(C16,ShiftData3[],4)+VLOOKUP(D16,ShiftData3[],4)+VLOOKUP(E16,ShiftData3[],4)+VLOOKUP(F16,ShiftData3[],4)+VLOOKUP(G16,ShiftData3[],4)+VLOOKUP(H16,ShiftData3[],4)+VLOOKUP(I16,ShiftData3[],4),"")</f>
        <v/>
      </c>
      <c r="K16" s="38">
        <f>IFERROR(VLOOKUP(B16,EmployeeIDwPay5[],2),"")</f>
        <v/>
      </c>
      <c r="L16" s="46">
        <f>IFERROR(J16*K16,"")</f>
        <v/>
      </c>
      <c r="M16" s="7" t="n"/>
      <c r="N16" s="19" t="n"/>
      <c r="O16" s="47" t="n"/>
      <c r="Q16" s="30" t="n"/>
      <c r="R16" s="42" t="n"/>
      <c r="S16" s="42" t="n"/>
      <c r="T16" s="31" t="n"/>
    </row>
    <row r="17" ht="22" customHeight="1">
      <c r="A17" s="7" t="n"/>
      <c r="B17" s="39" t="n"/>
      <c r="C17" s="12" t="n"/>
      <c r="D17" s="12" t="n"/>
      <c r="E17" s="12" t="n"/>
      <c r="F17" s="12" t="n"/>
      <c r="G17" s="12" t="n"/>
      <c r="H17" s="12" t="n"/>
      <c r="I17" s="12" t="n"/>
      <c r="J17" s="37">
        <f>IFERROR(VLOOKUP(C17,ShiftData3[],4)+VLOOKUP(D17,ShiftData3[],4)+VLOOKUP(E17,ShiftData3[],4)+VLOOKUP(F17,ShiftData3[],4)+VLOOKUP(G17,ShiftData3[],4)+VLOOKUP(H17,ShiftData3[],4)+VLOOKUP(I17,ShiftData3[],4),"")</f>
        <v/>
      </c>
      <c r="K17" s="38">
        <f>IFERROR(VLOOKUP(B17,EmployeeIDwPay5[],2),"")</f>
        <v/>
      </c>
      <c r="L17" s="46">
        <f>IFERROR(J17*K17,"")</f>
        <v/>
      </c>
      <c r="M17" s="7" t="n"/>
      <c r="N17" s="17" t="n"/>
      <c r="O17" s="48" t="n"/>
      <c r="Q17" s="32" t="n"/>
      <c r="R17" s="43" t="n"/>
      <c r="S17" s="43" t="n"/>
      <c r="T17" s="33" t="n"/>
    </row>
    <row r="18" ht="22" customHeight="1">
      <c r="A18" s="7" t="n"/>
      <c r="B18" s="39" t="n"/>
      <c r="C18" s="12" t="n"/>
      <c r="D18" s="12" t="n"/>
      <c r="E18" s="12" t="n"/>
      <c r="F18" s="12" t="n"/>
      <c r="G18" s="12" t="n"/>
      <c r="H18" s="12" t="n"/>
      <c r="I18" s="12" t="n"/>
      <c r="J18" s="37">
        <f>IFERROR(VLOOKUP(C18,ShiftData3[],4)+VLOOKUP(D18,ShiftData3[],4)+VLOOKUP(E18,ShiftData3[],4)+VLOOKUP(F18,ShiftData3[],4)+VLOOKUP(G18,ShiftData3[],4)+VLOOKUP(H18,ShiftData3[],4)+VLOOKUP(I18,ShiftData3[],4),"")</f>
        <v/>
      </c>
      <c r="K18" s="38">
        <f>IFERROR(VLOOKUP(B18,EmployeeIDwPay5[],2),"")</f>
        <v/>
      </c>
      <c r="L18" s="46">
        <f>IFERROR(J18*K18,"")</f>
        <v/>
      </c>
      <c r="M18" s="7" t="n"/>
      <c r="N18" s="19" t="n"/>
      <c r="O18" s="47" t="n"/>
      <c r="Q18" s="30" t="n"/>
      <c r="R18" s="42" t="n"/>
      <c r="S18" s="42" t="n"/>
      <c r="T18" s="31" t="n"/>
    </row>
    <row r="19" ht="22" customHeight="1">
      <c r="A19" s="7" t="n"/>
      <c r="B19" s="39" t="n"/>
      <c r="C19" s="12" t="n"/>
      <c r="D19" s="12" t="n"/>
      <c r="E19" s="12" t="n"/>
      <c r="F19" s="12" t="n"/>
      <c r="G19" s="12" t="n"/>
      <c r="H19" s="12" t="n"/>
      <c r="I19" s="12" t="n"/>
      <c r="J19" s="37">
        <f>IFERROR(VLOOKUP(C19,ShiftData3[],4)+VLOOKUP(D19,ShiftData3[],4)+VLOOKUP(E19,ShiftData3[],4)+VLOOKUP(F19,ShiftData3[],4)+VLOOKUP(G19,ShiftData3[],4)+VLOOKUP(H19,ShiftData3[],4)+VLOOKUP(I19,ShiftData3[],4),"")</f>
        <v/>
      </c>
      <c r="K19" s="38">
        <f>IFERROR(VLOOKUP(B19,EmployeeIDwPay5[],2),"")</f>
        <v/>
      </c>
      <c r="L19" s="46">
        <f>IFERROR(J19*K19,"")</f>
        <v/>
      </c>
      <c r="M19" s="7" t="n"/>
      <c r="N19" s="17" t="n"/>
      <c r="O19" s="48" t="n"/>
      <c r="Q19" s="32" t="n"/>
      <c r="R19" s="43" t="n"/>
      <c r="S19" s="43" t="n"/>
      <c r="T19" s="33" t="n"/>
    </row>
    <row r="20" ht="22" customHeight="1">
      <c r="A20" s="7" t="n"/>
      <c r="B20" s="39" t="n"/>
      <c r="C20" s="12" t="n"/>
      <c r="D20" s="12" t="n"/>
      <c r="E20" s="12" t="n"/>
      <c r="F20" s="12" t="n"/>
      <c r="G20" s="12" t="n"/>
      <c r="H20" s="12" t="n"/>
      <c r="I20" s="12" t="n"/>
      <c r="J20" s="37">
        <f>IFERROR(VLOOKUP(C20,ShiftData3[],4)+VLOOKUP(D20,ShiftData3[],4)+VLOOKUP(E20,ShiftData3[],4)+VLOOKUP(F20,ShiftData3[],4)+VLOOKUP(G20,ShiftData3[],4)+VLOOKUP(H20,ShiftData3[],4)+VLOOKUP(I20,ShiftData3[],4),"")</f>
        <v/>
      </c>
      <c r="K20" s="38">
        <f>IFERROR(VLOOKUP(B20,EmployeeIDwPay5[],2),"")</f>
        <v/>
      </c>
      <c r="L20" s="46">
        <f>IFERROR(J20*K20,"")</f>
        <v/>
      </c>
      <c r="M20" s="7" t="n"/>
      <c r="N20" s="19" t="n"/>
      <c r="O20" s="47" t="n"/>
      <c r="Q20" s="30" t="n"/>
      <c r="R20" s="42" t="n"/>
      <c r="S20" s="42" t="n"/>
      <c r="T20" s="31" t="n"/>
    </row>
    <row r="21" ht="22" customFormat="1" customHeight="1" s="2">
      <c r="A21" s="8" t="n"/>
      <c r="B21" s="39" t="n"/>
      <c r="C21" s="12" t="n"/>
      <c r="D21" s="12" t="n"/>
      <c r="E21" s="12" t="n"/>
      <c r="F21" s="12" t="n"/>
      <c r="G21" s="12" t="n"/>
      <c r="H21" s="12" t="n"/>
      <c r="I21" s="12" t="n"/>
      <c r="J21" s="37">
        <f>IFERROR(VLOOKUP(C21,ShiftData3[],4)+VLOOKUP(D21,ShiftData3[],4)+VLOOKUP(E21,ShiftData3[],4)+VLOOKUP(F21,ShiftData3[],4)+VLOOKUP(G21,ShiftData3[],4)+VLOOKUP(H21,ShiftData3[],4)+VLOOKUP(I21,ShiftData3[],4),"")</f>
        <v/>
      </c>
      <c r="K21" s="38">
        <f>IFERROR(VLOOKUP(B21,EmployeeIDwPay5[],2),"")</f>
        <v/>
      </c>
      <c r="L21" s="46">
        <f>IFERROR(J21*K21,"")</f>
        <v/>
      </c>
      <c r="M21" s="8" t="n"/>
      <c r="N21" s="17" t="n"/>
      <c r="O21" s="48" t="n"/>
      <c r="Q21" s="32" t="n"/>
      <c r="R21" s="43" t="n"/>
      <c r="S21" s="43" t="n"/>
      <c r="T21" s="33" t="n"/>
    </row>
    <row r="22" ht="22" customHeight="1">
      <c r="A22" s="7" t="n"/>
      <c r="B22" s="39" t="n"/>
      <c r="C22" s="12" t="n"/>
      <c r="D22" s="12" t="n"/>
      <c r="E22" s="12" t="n"/>
      <c r="F22" s="12" t="n"/>
      <c r="G22" s="12" t="n"/>
      <c r="H22" s="12" t="n"/>
      <c r="I22" s="12" t="n"/>
      <c r="J22" s="37">
        <f>IFERROR(VLOOKUP(C22,ShiftData3[],4)+VLOOKUP(D22,ShiftData3[],4)+VLOOKUP(E22,ShiftData3[],4)+VLOOKUP(F22,ShiftData3[],4)+VLOOKUP(G22,ShiftData3[],4)+VLOOKUP(H22,ShiftData3[],4)+VLOOKUP(I22,ShiftData3[],4),"")</f>
        <v/>
      </c>
      <c r="K22" s="38">
        <f>IFERROR(VLOOKUP(B22,EmployeeIDwPay5[],2),"")</f>
        <v/>
      </c>
      <c r="L22" s="46">
        <f>IFERROR(J22*K22,"")</f>
        <v/>
      </c>
      <c r="M22" s="7" t="n"/>
      <c r="N22" s="19" t="n"/>
      <c r="O22" s="47" t="n"/>
      <c r="Q22" s="30" t="n"/>
      <c r="R22" s="42" t="n"/>
      <c r="S22" s="42" t="n"/>
      <c r="T22" s="31" t="n"/>
    </row>
    <row r="23" ht="22" customHeight="1">
      <c r="A23" s="7" t="n"/>
      <c r="B23" s="39" t="n"/>
      <c r="C23" s="12" t="n"/>
      <c r="D23" s="12" t="n"/>
      <c r="E23" s="12" t="n"/>
      <c r="F23" s="12" t="n"/>
      <c r="G23" s="12" t="n"/>
      <c r="H23" s="12" t="n"/>
      <c r="I23" s="12" t="n"/>
      <c r="J23" s="37">
        <f>IFERROR(VLOOKUP(C23,ShiftData3[],4)+VLOOKUP(D23,ShiftData3[],4)+VLOOKUP(E23,ShiftData3[],4)+VLOOKUP(F23,ShiftData3[],4)+VLOOKUP(G23,ShiftData3[],4)+VLOOKUP(H23,ShiftData3[],4)+VLOOKUP(I23,ShiftData3[],4),"")</f>
        <v/>
      </c>
      <c r="K23" s="38">
        <f>IFERROR(VLOOKUP(B23,EmployeeIDwPay5[],2),"")</f>
        <v/>
      </c>
      <c r="L23" s="46">
        <f>IFERROR(J23*K23,"")</f>
        <v/>
      </c>
      <c r="M23" s="7" t="n"/>
      <c r="N23" s="17" t="n"/>
      <c r="O23" s="48" t="n"/>
      <c r="P23" s="11" t="n"/>
      <c r="Q23" s="34" t="n"/>
      <c r="R23" s="44" t="n"/>
      <c r="S23" s="44" t="n"/>
      <c r="T23" s="35" t="n"/>
    </row>
    <row r="24" ht="22" customHeight="1">
      <c r="A24" s="7" t="n"/>
      <c r="B24" s="39" t="n"/>
      <c r="C24" s="12" t="n"/>
      <c r="D24" s="12" t="n"/>
      <c r="E24" s="12" t="n"/>
      <c r="F24" s="12" t="n"/>
      <c r="G24" s="12" t="n"/>
      <c r="H24" s="12" t="n"/>
      <c r="I24" s="12" t="n"/>
      <c r="J24" s="37">
        <f>IFERROR(VLOOKUP(C24,ShiftData3[],4)+VLOOKUP(D24,ShiftData3[],4)+VLOOKUP(E24,ShiftData3[],4)+VLOOKUP(F24,ShiftData3[],4)+VLOOKUP(G24,ShiftData3[],4)+VLOOKUP(H24,ShiftData3[],4)+VLOOKUP(I24,ShiftData3[],4),"")</f>
        <v/>
      </c>
      <c r="K24" s="38">
        <f>IFERROR(VLOOKUP(B24,EmployeeIDwPay5[],2),"")</f>
        <v/>
      </c>
      <c r="L24" s="46">
        <f>IFERROR(J24*K24,"")</f>
        <v/>
      </c>
      <c r="M24" s="7" t="n"/>
      <c r="N24" s="19" t="n"/>
      <c r="O24" s="47" t="n"/>
      <c r="P24" s="7" t="n"/>
      <c r="Q24" s="7" t="n"/>
      <c r="R24" s="7" t="n"/>
    </row>
    <row r="25" ht="22" customHeight="1">
      <c r="A25" s="7" t="n"/>
      <c r="B25" s="39" t="n"/>
      <c r="C25" s="12" t="n"/>
      <c r="D25" s="12" t="n"/>
      <c r="E25" s="12" t="n"/>
      <c r="F25" s="12" t="n"/>
      <c r="G25" s="12" t="n"/>
      <c r="H25" s="12" t="n"/>
      <c r="I25" s="12" t="n"/>
      <c r="J25" s="37">
        <f>IFERROR(VLOOKUP(C25,ShiftData3[],4)+VLOOKUP(D25,ShiftData3[],4)+VLOOKUP(E25,ShiftData3[],4)+VLOOKUP(F25,ShiftData3[],4)+VLOOKUP(G25,ShiftData3[],4)+VLOOKUP(H25,ShiftData3[],4)+VLOOKUP(I25,ShiftData3[],4),"")</f>
        <v/>
      </c>
      <c r="K25" s="38">
        <f>IFERROR(VLOOKUP(B25,EmployeeIDwPay5[],2),"")</f>
        <v/>
      </c>
      <c r="L25" s="46">
        <f>IFERROR(J25*K25,"")</f>
        <v/>
      </c>
      <c r="M25" s="7" t="n"/>
      <c r="N25" s="18" t="n"/>
      <c r="O25" s="49" t="n"/>
      <c r="P25" s="7" t="n"/>
      <c r="Q25" s="7" t="n"/>
      <c r="R25" s="7" t="n"/>
      <c r="S25" s="7" t="n"/>
      <c r="T25" s="7" t="n"/>
    </row>
    <row r="26" ht="22" customHeight="1">
      <c r="A26" s="7" t="n"/>
      <c r="B26" s="8" t="n"/>
      <c r="C26" s="8" t="n"/>
      <c r="D26" s="8" t="n"/>
      <c r="E26" s="8" t="n"/>
      <c r="F26" s="8" t="n"/>
      <c r="G26" s="8" t="n"/>
      <c r="H26" s="8" t="n"/>
      <c r="I26" s="8" t="n"/>
      <c r="J26" s="14" t="n"/>
      <c r="K26" s="15" t="inlineStr">
        <is>
          <t>COÛT TOTAL :</t>
        </is>
      </c>
      <c r="L26" s="50">
        <f>SUM(L6:L25)</f>
        <v/>
      </c>
      <c r="M26" s="7" t="n"/>
      <c r="N26" s="7" t="n"/>
      <c r="O26" s="7" t="n"/>
      <c r="P26" s="7" t="n"/>
      <c r="Q26" s="7" t="n"/>
      <c r="R26" s="7" t="n"/>
      <c r="S26" s="7" t="n"/>
      <c r="T26" s="7" t="n"/>
    </row>
  </sheetData>
  <dataValidations count="2">
    <dataValidation sqref="C6:I25" showErrorMessage="1" showInputMessage="1" allowBlank="0" type="list">
      <formula1>$Q$6:$Q$23</formula1>
    </dataValidation>
    <dataValidation sqref="B6:B25" showErrorMessage="1" showInputMessage="1" allowBlank="0" type="list">
      <formula1>$N$6:$N$25</formula1>
    </dataValidation>
  </dataValidations>
  <pageMargins left="0.3" right="0.3" top="0.3" bottom="0.3" header="0" footer="0"/>
  <pageSetup orientation="landscape" scale="93" fitToHeight="0" horizontalDpi="0" verticalDpi="0"/>
  <tableParts count="2">
    <tablePart xmlns:r="http://schemas.openxmlformats.org/officeDocument/2006/relationships" r:id="rId1"/>
    <tablePart xmlns:r="http://schemas.openxmlformats.org/officeDocument/2006/relationships" r:id="rId2"/>
  </tablePart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 ht="20" customHeight="1"/>
    <row r="2" ht="105" customHeight="1">
      <c r="B2" s="2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2016-04-04T05:31:21Z</dcterms:created>
  <dcterms:modified xmlns:dcterms="http://purl.org/dc/terms/" xmlns:xsi="http://www.w3.org/2001/XMLSchema-instance" xsi:type="dcterms:W3CDTF">2020-12-03T19:21:11Z</dcterms:modified>
  <cp:lastModifiedBy>ragaz</cp:lastModifiedBy>
</cp:coreProperties>
</file>