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excel-project-timeline-template - DE,ES,FR,IT,PT,JP/"/>
    </mc:Choice>
  </mc:AlternateContent>
  <xr:revisionPtr revIDLastSave="0" documentId="13_ncr:1_{D26697DA-362E-1245-9A1B-0C282A4BCCAA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Feuille de route de projet trim" sheetId="1" r:id="rId1"/>
    <sheet name="VIDE - Feuille de route de proj" sheetId="10" r:id="rId2"/>
    <sheet name="- Exclusion de responsabilité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'Feuille de route de projet trim'!$B$2:$H$40</definedName>
    <definedName name="_xlnm.Print_Area" localSheetId="1">'VIDE - Feuille de route de proj'!$B$2:$H$40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0" i="10" l="1"/>
  <c r="C39" i="10"/>
  <c r="C38" i="10"/>
  <c r="C37" i="10"/>
  <c r="C36" i="10"/>
  <c r="C31" i="10"/>
  <c r="C30" i="10"/>
  <c r="C29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C31" i="1"/>
  <c r="C30" i="1"/>
  <c r="C29" i="1"/>
  <c r="C38" i="1"/>
  <c r="C37" i="1"/>
  <c r="C36" i="1"/>
  <c r="E24" i="1"/>
  <c r="E19" i="1"/>
  <c r="E25" i="1"/>
  <c r="E23" i="1"/>
  <c r="G30" i="1"/>
  <c r="C32" i="10"/>
  <c r="D30" i="10"/>
  <c r="D31" i="10"/>
  <c r="C40" i="10"/>
  <c r="D36" i="10"/>
  <c r="C39" i="1"/>
  <c r="D29" i="10"/>
  <c r="D32" i="10"/>
  <c r="D39" i="10"/>
  <c r="D37" i="10"/>
  <c r="D38" i="10"/>
  <c r="C40" i="1"/>
  <c r="D37" i="1"/>
  <c r="C32" i="1"/>
  <c r="D30" i="1"/>
  <c r="D40" i="10"/>
  <c r="D29" i="1"/>
  <c r="D31" i="1"/>
  <c r="D36" i="1"/>
  <c r="D39" i="1"/>
  <c r="D38" i="1"/>
  <c r="E11" i="1"/>
  <c r="D40" i="1"/>
  <c r="D32" i="1"/>
  <c r="E12" i="1"/>
  <c r="E13" i="1"/>
  <c r="E14" i="1"/>
  <c r="E15" i="1"/>
  <c r="E16" i="1"/>
  <c r="E17" i="1"/>
  <c r="E18" i="1"/>
  <c r="E20" i="1"/>
  <c r="E21" i="1"/>
  <c r="E22" i="1"/>
</calcChain>
</file>

<file path=xl/sharedStrings.xml><?xml version="1.0" encoding="utf-8"?>
<sst xmlns="http://schemas.openxmlformats.org/spreadsheetml/2006/main" count="157" uniqueCount="53">
  <si>
    <t>Actions</t>
  </si>
  <si>
    <t>%</t>
  </si>
  <si>
    <t>TOTAL</t>
  </si>
  <si>
    <t>BUDGET</t>
  </si>
  <si>
    <t>DESCRIPTION</t>
  </si>
  <si>
    <t>JAN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</si>
  <si>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</si>
  <si>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FEUILLE DE ROUTE DE PROJET TRIMESTRIEL</t>
  </si>
  <si>
    <t>NOM DE LA CAMPAGNE</t>
  </si>
  <si>
    <t>DATE DE DÉBUT</t>
  </si>
  <si>
    <t>DATE DE FIN</t>
  </si>
  <si>
    <t>% D’AVANCEMENT</t>
  </si>
  <si>
    <t>ÉCHÉANCIER DES DOMAINES DE TRAVAIL</t>
  </si>
  <si>
    <t>DONNÉES DU TABLEAU DE BORD</t>
  </si>
  <si>
    <t>DOMAINES DE TRAVAIL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</si>
  <si>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</si>
  <si>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</si>
  <si>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</si>
  <si>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</si>
  <si>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</si>
  <si>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</si>
  <si>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Dans les délais</t>
  </si>
  <si>
    <t>Élevé</t>
  </si>
  <si>
    <t>M1 Tâche 1</t>
  </si>
  <si>
    <t>Moyenne</t>
  </si>
  <si>
    <t>Besoin d’attention</t>
  </si>
  <si>
    <t>M1 Tâche 2</t>
  </si>
  <si>
    <t>Faible</t>
  </si>
  <si>
    <t>Retardé</t>
  </si>
  <si>
    <t>M1 Tâche 3</t>
  </si>
  <si>
    <t>M1 Tâche 4</t>
  </si>
  <si>
    <t>FÉV</t>
  </si>
  <si>
    <t>M2 Tâche 1</t>
  </si>
  <si>
    <t>M2 Tâche 2</t>
  </si>
  <si>
    <t>M2 Tâche 3</t>
  </si>
  <si>
    <t>M2 Tâche 4</t>
  </si>
  <si>
    <t>MARS</t>
  </si>
  <si>
    <t>M3 Tâche 1</t>
  </si>
  <si>
    <t>M3 Tâche 2</t>
  </si>
  <si>
    <t>M3 Tâche 3</t>
  </si>
  <si>
    <t>M3 Tâche 4</t>
  </si>
  <si>
    <t>% STATUT</t>
  </si>
  <si>
    <t>NOMBRE</t>
  </si>
  <si>
    <t>PROJECTION</t>
  </si>
  <si>
    <t>UTILISÉ</t>
  </si>
  <si>
    <t>RESTANT</t>
  </si>
  <si>
    <t>% PRIORITÉ</t>
  </si>
  <si>
    <t>ÉLÉMENTS EN ATTENTE</t>
  </si>
  <si>
    <t>Décisions</t>
  </si>
  <si>
    <t xml:space="preserve">Demandes de modification </t>
  </si>
  <si>
    <t>CLIQUER ICI POUR CRÉER DANS SMARTSHEET</t>
  </si>
  <si>
    <t xml:space="preserve">Saisissez les DONNÉES DE LA FEUILLE DE ROUTE dans les tableaux commençant à la ligne 8. Les graphiques du tableau de bord se remplissent automatiquement. </t>
  </si>
  <si>
    <t>[MOIS]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</si>
</sst>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b/>
      <sz val="12"/>
      <color theme="1"/>
      <name val="Century Gothic"/>
      <family val="1"/>
    </font>
    <font>
      <sz val="18"/>
      <color theme="1" tint="0.34998626667073579"/>
      <name val="Century Gothic"/>
      <family val="1"/>
    </font>
    <font>
      <u/>
      <sz val="22"/>
      <color theme="0"/>
      <name val="Century Gothic Bold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9BFFD9"/>
        <bgColor indexed="64"/>
      </patternFill>
    </fill>
    <fill>
      <patternFill patternType="solid">
        <fgColor rgb="FFB9C7E4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0" borderId="3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3" xfId="0" applyNumberFormat="1" applyFont="1" applyFill="1" applyBorder="1" applyAlignment="1">
      <alignment horizontal="center" vertical="center"/>
    </xf>
    <xf numFmtId="9" fontId="4" fillId="5" borderId="3" xfId="6" applyFont="1" applyFill="1" applyBorder="1" applyAlignment="1">
      <alignment horizontal="center" vertical="center"/>
    </xf>
    <xf numFmtId="1" fontId="11" fillId="13" borderId="7" xfId="0" applyNumberFormat="1" applyFont="1" applyFill="1" applyBorder="1" applyAlignment="1">
      <alignment horizontal="center" vertical="center"/>
    </xf>
    <xf numFmtId="9" fontId="11" fillId="13" borderId="7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5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6" fillId="2" borderId="0" xfId="0" applyFont="1" applyFill="1" applyAlignment="1">
      <alignment vertical="center"/>
    </xf>
    <xf numFmtId="0" fontId="7" fillId="0" borderId="0" xfId="5"/>
    <xf numFmtId="165" fontId="17" fillId="2" borderId="3" xfId="0" applyNumberFormat="1" applyFont="1" applyFill="1" applyBorder="1" applyAlignment="1">
      <alignment horizontal="center" vertical="center" wrapText="1"/>
    </xf>
    <xf numFmtId="9" fontId="17" fillId="2" borderId="3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6" borderId="9" xfId="0" applyFont="1" applyFill="1" applyBorder="1" applyAlignment="1">
      <alignment horizontal="left" vertical="center" indent="1"/>
    </xf>
    <xf numFmtId="0" fontId="4" fillId="8" borderId="8" xfId="0" applyFont="1" applyFill="1" applyBorder="1" applyAlignment="1">
      <alignment horizontal="left" vertical="center" indent="1"/>
    </xf>
    <xf numFmtId="3" fontId="4" fillId="0" borderId="8" xfId="0" applyNumberFormat="1" applyFont="1" applyBorder="1" applyAlignment="1">
      <alignment horizontal="left" vertical="center" indent="1"/>
    </xf>
    <xf numFmtId="3" fontId="4" fillId="0" borderId="9" xfId="0" applyNumberFormat="1" applyFont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4" fillId="17" borderId="1" xfId="0" applyFont="1" applyFill="1" applyBorder="1" applyAlignment="1">
      <alignment horizontal="left" vertical="center" wrapText="1" indent="1"/>
    </xf>
    <xf numFmtId="0" fontId="5" fillId="15" borderId="1" xfId="0" applyFont="1" applyFill="1" applyBorder="1" applyAlignment="1">
      <alignment horizontal="left" vertical="center" wrapText="1" indent="1" readingOrder="1"/>
    </xf>
    <xf numFmtId="0" fontId="5" fillId="15" borderId="3" xfId="0" applyFont="1" applyFill="1" applyBorder="1" applyAlignment="1">
      <alignment horizontal="left" vertical="center" wrapText="1" indent="1" readingOrder="1"/>
    </xf>
    <xf numFmtId="0" fontId="4" fillId="14" borderId="1" xfId="0" applyFont="1" applyFill="1" applyBorder="1" applyAlignment="1">
      <alignment horizontal="left" vertical="center" wrapText="1" indent="1"/>
    </xf>
    <xf numFmtId="0" fontId="19" fillId="8" borderId="0" xfId="7" applyFont="1" applyFill="1" applyAlignment="1">
      <alignment horizontal="center" vertical="center"/>
    </xf>
    <xf numFmtId="0" fontId="17" fillId="2" borderId="4" xfId="0" applyFont="1" applyFill="1" applyBorder="1" applyAlignment="1">
      <alignment horizontal="left" vertical="center" indent="1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5" fillId="2" borderId="0" xfId="0" applyFont="1" applyFill="1" applyAlignment="1">
      <alignment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8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B9C7E4"/>
        </patternFill>
      </fill>
    </dxf>
    <dxf>
      <fill>
        <patternFill>
          <bgColor rgb="FFD2D2D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B9C7E4"/>
        </patternFill>
      </fill>
    </dxf>
    <dxf>
      <fill>
        <patternFill>
          <bgColor rgb="FFD2D2D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</dxfs>
  <tableStyles count="0" defaultTableStyle="TableStyleMedium9" defaultPivotStyle="PivotStyleMedium4"/>
  <colors>
    <mruColors>
      <color rgb="FF9BFFD9"/>
      <color rgb="FFD2D2D2"/>
      <color rgb="FFB9C7E4"/>
      <color rgb="FF00BD32"/>
      <color rgb="FFDAE2AE"/>
      <color rgb="FFFFAFAE"/>
      <color rgb="FF81D6F0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'Feuille de route de projet trim'!$C$10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'Feuille de route de projet trim'!$B$11:$B$25</c:f>
              <c:strCache>
                <c:ptCount val="15"/>
                <c:pt idx="0">
                  <c:v>JAN</c:v>
                </c:pt>
                <c:pt idx="1">
                  <c:v>M1 Tâche 1</c:v>
                </c:pt>
                <c:pt idx="2">
                  <c:v>M1 Tâche 2</c:v>
                </c:pt>
                <c:pt idx="3">
                  <c:v>M1 Tâche 3</c:v>
                </c:pt>
                <c:pt idx="4">
                  <c:v>M1 Tâche 4</c:v>
                </c:pt>
                <c:pt idx="5">
                  <c:v>FÉV</c:v>
                </c:pt>
                <c:pt idx="6">
                  <c:v>M2 Tâche 1</c:v>
                </c:pt>
                <c:pt idx="7">
                  <c:v>M2 Tâche 2</c:v>
                </c:pt>
                <c:pt idx="8">
                  <c:v>M2 Tâche 3</c:v>
                </c:pt>
                <c:pt idx="9">
                  <c:v>M2 Tâche 4</c:v>
                </c:pt>
                <c:pt idx="10">
                  <c:v>MARS</c:v>
                </c:pt>
                <c:pt idx="11">
                  <c:v>M3 Tâche 1</c:v>
                </c:pt>
                <c:pt idx="12">
                  <c:v>M3 Tâche 2</c:v>
                </c:pt>
                <c:pt idx="13">
                  <c:v>M3 Tâche 3</c:v>
                </c:pt>
                <c:pt idx="14">
                  <c:v>M3 Tâche 4</c:v>
                </c:pt>
              </c:strCache>
            </c:strRef>
          </c:cat>
          <c:val>
            <c:numRef>
              <c:f>'Feuille de route de projet trim'!$C$11:$C$25</c:f>
              <c:numCache>
                <c:formatCode>mm/dd</c:formatCode>
                <c:ptCount val="15"/>
                <c:pt idx="0">
                  <c:v>45292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45323</c:v>
                </c:pt>
                <c:pt idx="6">
                  <c:v>45323</c:v>
                </c:pt>
                <c:pt idx="7">
                  <c:v>45324</c:v>
                </c:pt>
                <c:pt idx="8">
                  <c:v>45337</c:v>
                </c:pt>
                <c:pt idx="9">
                  <c:v>45342</c:v>
                </c:pt>
                <c:pt idx="10">
                  <c:v>45352</c:v>
                </c:pt>
                <c:pt idx="11">
                  <c:v>45352</c:v>
                </c:pt>
                <c:pt idx="12">
                  <c:v>45356</c:v>
                </c:pt>
                <c:pt idx="13">
                  <c:v>45362</c:v>
                </c:pt>
                <c:pt idx="14">
                  <c:v>45371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'Feuille de route de projet trim'!$E$10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'Feuille de route de projet trim'!$B$11:$B$25</c:f>
              <c:strCache>
                <c:ptCount val="15"/>
                <c:pt idx="0">
                  <c:v>JAN</c:v>
                </c:pt>
                <c:pt idx="1">
                  <c:v>M1 Tâche 1</c:v>
                </c:pt>
                <c:pt idx="2">
                  <c:v>M1 Tâche 2</c:v>
                </c:pt>
                <c:pt idx="3">
                  <c:v>M1 Tâche 3</c:v>
                </c:pt>
                <c:pt idx="4">
                  <c:v>M1 Tâche 4</c:v>
                </c:pt>
                <c:pt idx="5">
                  <c:v>FÉV</c:v>
                </c:pt>
                <c:pt idx="6">
                  <c:v>M2 Tâche 1</c:v>
                </c:pt>
                <c:pt idx="7">
                  <c:v>M2 Tâche 2</c:v>
                </c:pt>
                <c:pt idx="8">
                  <c:v>M2 Tâche 3</c:v>
                </c:pt>
                <c:pt idx="9">
                  <c:v>M2 Tâche 4</c:v>
                </c:pt>
                <c:pt idx="10">
                  <c:v>MARS</c:v>
                </c:pt>
                <c:pt idx="11">
                  <c:v>M3 Tâche 1</c:v>
                </c:pt>
                <c:pt idx="12">
                  <c:v>M3 Tâche 2</c:v>
                </c:pt>
                <c:pt idx="13">
                  <c:v>M3 Tâche 3</c:v>
                </c:pt>
                <c:pt idx="14">
                  <c:v>M3 Tâche 4</c:v>
                </c:pt>
              </c:strCache>
            </c:strRef>
          </c:cat>
          <c:val>
            <c:numRef>
              <c:f>'Feuille de route de projet trim'!$E$11:$E$25</c:f>
              <c:numCache>
                <c:formatCode>0</c:formatCode>
                <c:ptCount val="15"/>
                <c:pt idx="0">
                  <c:v>30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28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7</c:v>
                </c:pt>
                <c:pt idx="10">
                  <c:v>30</c:v>
                </c:pt>
                <c:pt idx="11">
                  <c:v>4</c:v>
                </c:pt>
                <c:pt idx="12">
                  <c:v>6</c:v>
                </c:pt>
                <c:pt idx="13">
                  <c:v>8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-FR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fr-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PRIORITÉ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AC9A-CE4D-AC2F-0E2DB1B78B99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C9A-CE4D-AC2F-0E2DB1B78B99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AC9A-CE4D-AC2F-0E2DB1B78B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C9A-CE4D-AC2F-0E2DB1B78B9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C9A-CE4D-AC2F-0E2DB1B78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Feuille de route de proj'!$B$36:$B$39</c:f>
              <c:strCache>
                <c:ptCount val="3"/>
                <c:pt idx="0">
                  <c:v>Élevé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- Feuille de route de proj'!$C$36:$C$39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9A-CE4D-AC2F-0E2DB1B78B99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C9A-CE4D-AC2F-0E2DB1B78B99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C9A-CE4D-AC2F-0E2DB1B78B99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C9A-CE4D-AC2F-0E2DB1B78B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C9A-CE4D-AC2F-0E2DB1B78B9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C9A-CE4D-AC2F-0E2DB1B78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Feuille de route de proj'!$B$36:$B$39</c:f>
              <c:strCache>
                <c:ptCount val="3"/>
                <c:pt idx="0">
                  <c:v>Élevé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- Feuille de route de proj'!$C$36:$C$39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C9A-CE4D-AC2F-0E2DB1B7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-FR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fr-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STATUT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B9C7E4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'Feuille de route de projet trim'!$B$29:$B$31</c:f>
              <c:strCache>
                <c:ptCount val="3"/>
                <c:pt idx="0">
                  <c:v>Dans les délais</c:v>
                </c:pt>
                <c:pt idx="1">
                  <c:v>Besoin d’attention</c:v>
                </c:pt>
                <c:pt idx="2">
                  <c:v>Retardé</c:v>
                </c:pt>
              </c:strCache>
            </c:strRef>
          </c:cat>
          <c:val>
            <c:numRef>
              <c:f>'Feuille de route de projet trim'!$C$29:$C$31</c:f>
              <c:numCache>
                <c:formatCode>0</c:formatCode>
                <c:ptCount val="3"/>
                <c:pt idx="0">
                  <c:v>8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'Feuille de route de projet trim'!$B$29:$B$31</c:f>
              <c:strCache>
                <c:ptCount val="3"/>
                <c:pt idx="0">
                  <c:v>Dans les délais</c:v>
                </c:pt>
                <c:pt idx="1">
                  <c:v>Besoin d’attention</c:v>
                </c:pt>
                <c:pt idx="2">
                  <c:v>Retardé</c:v>
                </c:pt>
              </c:strCache>
            </c:strRef>
          </c:cat>
          <c:val>
            <c:numRef>
              <c:f>'Feuille de route de projet trim'!$C$29:$C$31</c:f>
              <c:numCache>
                <c:formatCode>0</c:formatCode>
                <c:ptCount val="3"/>
                <c:pt idx="0">
                  <c:v>8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-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BUDGET</a:t>
            </a:r>
          </a:p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389398046555657"/>
          <c:y val="0.45792913385826778"/>
          <c:w val="0.69467923066993675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dPt>
            <c:idx val="2"/>
            <c:invertIfNegative val="0"/>
            <c:bubble3D val="0"/>
            <c:spPr>
              <a:solidFill>
                <a:srgbClr val="9BFFD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7ADC-E147-9322-86653ED54915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9C-1242-A00A-B5FD633B82D2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F9C-1242-A00A-B5FD633B82D2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ADC-E147-9322-86653ED54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vertOverflow="overflow" horzOverflow="overflow" wrap="square" lIns="38100" tIns="19050" rIns="38100" bIns="19050" anchor="ctr">
                <a:no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'Feuille de route de projet trim'!$F$28:$F$30</c:f>
              <c:strCache>
                <c:ptCount val="3"/>
                <c:pt idx="0">
                  <c:v>PROJECTION</c:v>
                </c:pt>
                <c:pt idx="1">
                  <c:v>UTILISÉ</c:v>
                </c:pt>
                <c:pt idx="2">
                  <c:v>RESTANT</c:v>
                </c:pt>
              </c:strCache>
            </c:strRef>
          </c:cat>
          <c:val>
            <c:numRef>
              <c:f>'Feuille de route de projet trim'!$G$28:$G$30</c:f>
              <c:numCache>
                <c:formatCode>#,##0</c:formatCode>
                <c:ptCount val="3"/>
                <c:pt idx="0">
                  <c:v>80000</c:v>
                </c:pt>
                <c:pt idx="1">
                  <c:v>50000</c:v>
                </c:pt>
                <c:pt idx="2">
                  <c:v>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-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'Feuille de route de projet trim'!$F$35:$F$37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'Feuille de route de projet trim'!$G$35:$G$37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-FR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fr-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PRIORITÉ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'Feuille de route de projet trim'!$B$36:$B$39</c:f>
              <c:strCache>
                <c:ptCount val="3"/>
                <c:pt idx="0">
                  <c:v>Élevé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'Feuille de route de projet trim'!$C$36:$C$39</c:f>
              <c:numCache>
                <c:formatCode>0</c:formatCode>
                <c:ptCount val="4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'Feuille de route de projet trim'!$B$36:$B$39</c:f>
              <c:strCache>
                <c:ptCount val="3"/>
                <c:pt idx="0">
                  <c:v>Élevé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'Feuille de route de projet trim'!$C$36:$C$39</c:f>
              <c:numCache>
                <c:formatCode>0</c:formatCode>
                <c:ptCount val="4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- Feuille de route de proj'!$C$10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'VIDE - Feuille de route de proj'!$B$11:$B$25</c:f>
              <c:strCache>
                <c:ptCount val="15"/>
                <c:pt idx="0">
                  <c:v>[MOIS]</c:v>
                </c:pt>
                <c:pt idx="1">
                  <c:v>M1 Tâche 1</c:v>
                </c:pt>
                <c:pt idx="2">
                  <c:v>M1 Tâche 2</c:v>
                </c:pt>
                <c:pt idx="3">
                  <c:v>M1 Tâche 3</c:v>
                </c:pt>
                <c:pt idx="4">
                  <c:v>M1 Tâche 4</c:v>
                </c:pt>
                <c:pt idx="5">
                  <c:v>[MOIS]</c:v>
                </c:pt>
                <c:pt idx="6">
                  <c:v>M2 Tâche 1</c:v>
                </c:pt>
                <c:pt idx="7">
                  <c:v>M2 Tâche 2</c:v>
                </c:pt>
                <c:pt idx="8">
                  <c:v>M2 Tâche 3</c:v>
                </c:pt>
                <c:pt idx="9">
                  <c:v>M2 Tâche 4</c:v>
                </c:pt>
                <c:pt idx="10">
                  <c:v>[MOIS]</c:v>
                </c:pt>
                <c:pt idx="11">
                  <c:v>M3 Tâche 1</c:v>
                </c:pt>
                <c:pt idx="12">
                  <c:v>M3 Tâche 2</c:v>
                </c:pt>
                <c:pt idx="13">
                  <c:v>M3 Tâche 3</c:v>
                </c:pt>
                <c:pt idx="14">
                  <c:v>M3 Tâche 4</c:v>
                </c:pt>
              </c:strCache>
            </c:strRef>
          </c:cat>
          <c:val>
            <c:numRef>
              <c:f>'VIDE - Feuille de route de proj'!$C$11:$C$25</c:f>
              <c:numCache>
                <c:formatCode>mm/dd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F2A9-9E49-9D52-EA6E3E1B8CC3}"/>
            </c:ext>
          </c:extLst>
        </c:ser>
        <c:ser>
          <c:idx val="1"/>
          <c:order val="1"/>
          <c:tx>
            <c:strRef>
              <c:f>'VIDE - Feuille de route de proj'!$E$10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2A9-9E49-9D52-EA6E3E1B8CC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A9-9E49-9D52-EA6E3E1B8C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A9-9E49-9D52-EA6E3E1B8CC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A9-9E49-9D52-EA6E3E1B8C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A9-9E49-9D52-EA6E3E1B8CC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A9-9E49-9D52-EA6E3E1B8CC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A9-9E49-9D52-EA6E3E1B8CC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A9-9E49-9D52-EA6E3E1B8CC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A9-9E49-9D52-EA6E3E1B8CC3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A9-9E49-9D52-EA6E3E1B8CC3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A9-9E49-9D52-EA6E3E1B8CC3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2A9-9E49-9D52-EA6E3E1B8CC3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2A9-9E49-9D52-EA6E3E1B8CC3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2A9-9E49-9D52-EA6E3E1B8CC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2A9-9E49-9D52-EA6E3E1B8CC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2A9-9E49-9D52-EA6E3E1B8CC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2A9-9E49-9D52-EA6E3E1B8CC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2A9-9E49-9D52-EA6E3E1B8CC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2A9-9E49-9D52-EA6E3E1B8CC3}"/>
              </c:ext>
            </c:extLst>
          </c:dPt>
          <c:cat>
            <c:strRef>
              <c:f>'VIDE - Feuille de route de proj'!$B$11:$B$25</c:f>
              <c:strCache>
                <c:ptCount val="15"/>
                <c:pt idx="0">
                  <c:v>[MOIS]</c:v>
                </c:pt>
                <c:pt idx="1">
                  <c:v>M1 Tâche 1</c:v>
                </c:pt>
                <c:pt idx="2">
                  <c:v>M1 Tâche 2</c:v>
                </c:pt>
                <c:pt idx="3">
                  <c:v>M1 Tâche 3</c:v>
                </c:pt>
                <c:pt idx="4">
                  <c:v>M1 Tâche 4</c:v>
                </c:pt>
                <c:pt idx="5">
                  <c:v>[MOIS]</c:v>
                </c:pt>
                <c:pt idx="6">
                  <c:v>M2 Tâche 1</c:v>
                </c:pt>
                <c:pt idx="7">
                  <c:v>M2 Tâche 2</c:v>
                </c:pt>
                <c:pt idx="8">
                  <c:v>M2 Tâche 3</c:v>
                </c:pt>
                <c:pt idx="9">
                  <c:v>M2 Tâche 4</c:v>
                </c:pt>
                <c:pt idx="10">
                  <c:v>[MOIS]</c:v>
                </c:pt>
                <c:pt idx="11">
                  <c:v>M3 Tâche 1</c:v>
                </c:pt>
                <c:pt idx="12">
                  <c:v>M3 Tâche 2</c:v>
                </c:pt>
                <c:pt idx="13">
                  <c:v>M3 Tâche 3</c:v>
                </c:pt>
                <c:pt idx="14">
                  <c:v>M3 Tâche 4</c:v>
                </c:pt>
              </c:strCache>
            </c:strRef>
          </c:cat>
          <c:val>
            <c:numRef>
              <c:f>'VIDE - Feuille de route de proj'!$E$11:$E$25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2A9-9E49-9D52-EA6E3E1B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-FR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fr-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STATUT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B9C7E4"/>
              </a:solidFill>
            </c:spPr>
            <c:extLst>
              <c:ext xmlns:c16="http://schemas.microsoft.com/office/drawing/2014/chart" uri="{C3380CC4-5D6E-409C-BE32-E72D297353CC}">
                <c16:uniqueId val="{00000001-28EC-094B-BE0D-DD9D77FC772E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28EC-094B-BE0D-DD9D77FC772E}"/>
              </c:ext>
            </c:extLst>
          </c:dPt>
          <c:dPt>
            <c:idx val="2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5-28EC-094B-BE0D-DD9D77FC77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8EC-094B-BE0D-DD9D77FC772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28EC-094B-BE0D-DD9D77FC77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Feuille de route de proj'!$B$29:$B$31</c:f>
              <c:strCache>
                <c:ptCount val="3"/>
                <c:pt idx="0">
                  <c:v>Dans les délais</c:v>
                </c:pt>
                <c:pt idx="1">
                  <c:v>Besoin d’attention</c:v>
                </c:pt>
                <c:pt idx="2">
                  <c:v>Retardé</c:v>
                </c:pt>
              </c:strCache>
            </c:strRef>
          </c:cat>
          <c:val>
            <c:numRef>
              <c:f>'VIDE - Feuille de route de proj'!$C$29:$C$31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EC-094B-BE0D-DD9D77FC772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28EC-094B-BE0D-DD9D77FC772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28EC-094B-BE0D-DD9D77FC772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28EC-094B-BE0D-DD9D77FC77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28EC-094B-BE0D-DD9D77FC772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28EC-094B-BE0D-DD9D77FC77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Feuille de route de proj'!$B$29:$B$31</c:f>
              <c:strCache>
                <c:ptCount val="3"/>
                <c:pt idx="0">
                  <c:v>Dans les délais</c:v>
                </c:pt>
                <c:pt idx="1">
                  <c:v>Besoin d’attention</c:v>
                </c:pt>
                <c:pt idx="2">
                  <c:v>Retardé</c:v>
                </c:pt>
              </c:strCache>
            </c:strRef>
          </c:cat>
          <c:val>
            <c:numRef>
              <c:f>'VIDE - Feuille de route de proj'!$C$29:$C$31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EC-094B-BE0D-DD9D77FC7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-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BUDGET</a:t>
            </a:r>
          </a:p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389398046555657"/>
          <c:y val="0.45792913385826778"/>
          <c:w val="0.69467923066993675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CC14-7E49-95DF-0904BB74361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CC14-7E49-95DF-0904BB743613}"/>
              </c:ext>
            </c:extLst>
          </c:dPt>
          <c:dPt>
            <c:idx val="2"/>
            <c:invertIfNegative val="0"/>
            <c:bubble3D val="0"/>
            <c:spPr>
              <a:solidFill>
                <a:srgbClr val="9BFFD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C14-7E49-95DF-0904BB743613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C14-7E49-95DF-0904BB743613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C14-7E49-95DF-0904BB743613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C14-7E49-95DF-0904BB743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vertOverflow="overflow" horzOverflow="overflow" wrap="square" lIns="38100" tIns="19050" rIns="38100" bIns="19050" anchor="ctr">
                <a:no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'VIDE - Feuille de route de proj'!$F$28:$F$30</c:f>
              <c:strCache>
                <c:ptCount val="3"/>
                <c:pt idx="0">
                  <c:v>PROJECTION</c:v>
                </c:pt>
                <c:pt idx="1">
                  <c:v>UTILISÉ</c:v>
                </c:pt>
                <c:pt idx="2">
                  <c:v>RESTANT</c:v>
                </c:pt>
              </c:strCache>
            </c:strRef>
          </c:cat>
          <c:val>
            <c:numRef>
              <c:f>'VIDE - Feuille de route de proj'!$G$28:$G$30</c:f>
              <c:numCache>
                <c:formatCode>#,##0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4-7E49-95DF-0904BB74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fr-FR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9BFF-6F46-845A-00318E307983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9BFF-6F46-845A-00318E30798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9BFF-6F46-845A-00318E307983}"/>
              </c:ext>
            </c:extLst>
          </c:dPt>
          <c:cat>
            <c:strRef>
              <c:f>'VIDE - Feuille de route de proj'!$F$35:$F$37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'VIDE - Feuille de route de proj'!$G$35:$G$37</c:f>
              <c:numCache>
                <c:formatCode>#,##0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9BFF-6F46-845A-00318E307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736&amp;utm_language=FR&amp;utm_source=template-excel&amp;utm_medium=content&amp;utm_campaign=ic-Three-Month+Project+Roadmap-excel-17736-fr&amp;lpa=ic+Three-Month+Project+Roadmap+excel+17736+fr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8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2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317500</xdr:colOff>
      <xdr:row>4</xdr:row>
      <xdr:rowOff>5168900</xdr:rowOff>
    </xdr:from>
    <xdr:to>
      <xdr:col>8</xdr:col>
      <xdr:colOff>38100</xdr:colOff>
      <xdr:row>5</xdr:row>
      <xdr:rowOff>2057400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444500</xdr:colOff>
      <xdr:row>5</xdr:row>
      <xdr:rowOff>2171700</xdr:rowOff>
    </xdr:from>
    <xdr:to>
      <xdr:col>7</xdr:col>
      <xdr:colOff>3860696</xdr:colOff>
      <xdr:row>6</xdr:row>
      <xdr:rowOff>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381000</xdr:colOff>
      <xdr:row>4</xdr:row>
      <xdr:rowOff>5168900</xdr:rowOff>
    </xdr:from>
    <xdr:to>
      <xdr:col>6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1358900</xdr:colOff>
      <xdr:row>0</xdr:row>
      <xdr:rowOff>38101</xdr:rowOff>
    </xdr:from>
    <xdr:to>
      <xdr:col>8</xdr:col>
      <xdr:colOff>0</xdr:colOff>
      <xdr:row>0</xdr:row>
      <xdr:rowOff>506043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3B9C92D-0389-B251-0C8E-49102E8A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69500" y="38101"/>
          <a:ext cx="2514600" cy="4679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8</xdr:col>
      <xdr:colOff>25400</xdr:colOff>
      <xdr:row>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78337C-A618-C84B-8247-941E46099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5</xdr:row>
      <xdr:rowOff>0</xdr:rowOff>
    </xdr:from>
    <xdr:to>
      <xdr:col>2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0606AE-D4CA-FE43-B813-DC649773D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317500</xdr:colOff>
      <xdr:row>5</xdr:row>
      <xdr:rowOff>0</xdr:rowOff>
    </xdr:from>
    <xdr:to>
      <xdr:col>8</xdr:col>
      <xdr:colOff>38100</xdr:colOff>
      <xdr:row>5</xdr:row>
      <xdr:rowOff>2057400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086B73-B877-5749-BB42-E013E8C2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444500</xdr:colOff>
      <xdr:row>5</xdr:row>
      <xdr:rowOff>2171700</xdr:rowOff>
    </xdr:from>
    <xdr:to>
      <xdr:col>7</xdr:col>
      <xdr:colOff>3860696</xdr:colOff>
      <xdr:row>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6D4657-7E69-1649-AED5-CB3445558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381000</xdr:colOff>
      <xdr:row>5</xdr:row>
      <xdr:rowOff>0</xdr:rowOff>
    </xdr:from>
    <xdr:to>
      <xdr:col>6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3FF28C-DAB5-4440-A3E7-5610358C5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152400</xdr:colOff>
      <xdr:row>4</xdr:row>
      <xdr:rowOff>50805</xdr:rowOff>
    </xdr:from>
    <xdr:to>
      <xdr:col>13</xdr:col>
      <xdr:colOff>673100</xdr:colOff>
      <xdr:row>4</xdr:row>
      <xdr:rowOff>4289433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93F33CA-4451-7B42-A938-5C47C23A03B6}"/>
            </a:ext>
          </a:extLst>
        </xdr:cNvPr>
        <xdr:cNvGrpSpPr/>
      </xdr:nvGrpSpPr>
      <xdr:grpSpPr>
        <a:xfrm>
          <a:off x="12763500" y="1993905"/>
          <a:ext cx="3213100" cy="4238628"/>
          <a:chOff x="16992600" y="7111999"/>
          <a:chExt cx="2908300" cy="3852084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D63195C3-35A0-A640-978E-B698D06A300A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EEFA381-4D3C-4E4E-BA3E-D5710EE62BB2}"/>
              </a:ext>
            </a:extLst>
          </xdr:cNvPr>
          <xdr:cNvSpPr txBox="1"/>
        </xdr:nvSpPr>
        <xdr:spPr>
          <a:xfrm>
            <a:off x="17564100" y="7111999"/>
            <a:ext cx="2311400" cy="1209006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EAE9570C-8EFC-634D-A087-EC2EBF65C8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17525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36&amp;utm_language=FR&amp;utm_source=template-excel&amp;utm_medium=content&amp;utm_campaign=ic-Three-Month+Project+Roadmap-excel-17736-fr&amp;lpa=ic+Three-Month+Project+Roadmap+excel+17736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17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35.83203125" style="5" customWidth="1"/>
    <col min="3" max="4" width="10.83203125" style="5" customWidth="1"/>
    <col min="5" max="5" width="17.1640625" style="5" customWidth="1"/>
    <col min="6" max="6" width="15.83203125" style="5" customWidth="1"/>
    <col min="7" max="7" width="19.1640625" style="5" customWidth="1"/>
    <col min="8" max="8" width="50.83203125" style="5" customWidth="1"/>
    <col min="9" max="9" width="3.33203125" style="5" customWidth="1"/>
    <col min="10" max="10" width="15.83203125" style="5" customWidth="1"/>
    <col min="11" max="11" width="3.33203125" style="5" customWidth="1"/>
    <col min="12" max="12" width="12.83203125" style="5" customWidth="1"/>
    <col min="13" max="13" width="3.33203125" style="5" customWidth="1"/>
    <col min="14" max="16" width="11" style="5"/>
    <col min="17" max="17" width="9" style="5" customWidth="1"/>
    <col min="18" max="16384" width="11" style="5"/>
  </cols>
  <sheetData>
    <row r="1" spans="1:257" s="9" customFormat="1" ht="42" customHeight="1">
      <c r="B1" s="47" t="s">
        <v>7</v>
      </c>
    </row>
    <row r="2" spans="1:257" s="20" customFormat="1" ht="30" customHeight="1">
      <c r="A2" s="16"/>
      <c r="B2" s="17" t="s">
        <v>8</v>
      </c>
      <c r="C2" s="17"/>
      <c r="D2" s="17"/>
      <c r="E2" s="18" t="s">
        <v>9</v>
      </c>
      <c r="F2" s="19" t="s">
        <v>10</v>
      </c>
      <c r="G2" s="18" t="s">
        <v>11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</row>
    <row r="3" spans="1:257" ht="35" customHeight="1" thickBot="1">
      <c r="A3" s="1"/>
      <c r="B3" s="62"/>
      <c r="C3" s="63"/>
      <c r="D3" s="64"/>
      <c r="E3" s="49">
        <v>45292</v>
      </c>
      <c r="F3" s="49">
        <v>45382</v>
      </c>
      <c r="G3" s="50">
        <v>0.72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" customHeight="1">
      <c r="A4" s="1"/>
      <c r="B4" s="51" t="s">
        <v>12</v>
      </c>
      <c r="C4" s="39"/>
      <c r="D4" s="39"/>
      <c r="E4" s="40"/>
      <c r="F4" s="41"/>
      <c r="G4" s="4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35" customHeight="1">
      <c r="A8" s="1"/>
      <c r="B8" s="65" t="s">
        <v>13</v>
      </c>
      <c r="C8" s="65"/>
      <c r="D8" s="65"/>
      <c r="E8" s="65"/>
      <c r="F8" s="65"/>
      <c r="G8" s="65"/>
      <c r="H8" s="6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5" customHeight="1">
      <c r="A9" s="1"/>
      <c r="B9" s="21" t="s">
        <v>14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9" customFormat="1" ht="35" customHeight="1">
      <c r="A10" s="8"/>
      <c r="B10" s="11" t="s">
        <v>4</v>
      </c>
      <c r="C10" s="22" t="s">
        <v>15</v>
      </c>
      <c r="D10" s="22" t="s">
        <v>16</v>
      </c>
      <c r="E10" s="23" t="s">
        <v>17</v>
      </c>
      <c r="F10" s="11" t="s">
        <v>18</v>
      </c>
      <c r="G10" s="11" t="s">
        <v>19</v>
      </c>
      <c r="H10" s="11" t="s">
        <v>20</v>
      </c>
      <c r="I10" s="8"/>
      <c r="J10" s="11" t="s">
        <v>18</v>
      </c>
      <c r="K10" s="8"/>
      <c r="L10" s="11" t="s">
        <v>19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23" customHeight="1">
      <c r="A11" s="6"/>
      <c r="B11" s="3" t="s">
        <v>5</v>
      </c>
      <c r="C11" s="24">
        <v>45292</v>
      </c>
      <c r="D11" s="24">
        <v>45322</v>
      </c>
      <c r="E11" s="25">
        <f>IF(C11=0,0,D11-C11)</f>
        <v>30</v>
      </c>
      <c r="F11" s="2" t="s">
        <v>21</v>
      </c>
      <c r="G11" s="2" t="s">
        <v>22</v>
      </c>
      <c r="H11" s="2"/>
      <c r="J11" s="57" t="s">
        <v>21</v>
      </c>
      <c r="K11" s="6"/>
      <c r="L11" s="12" t="s">
        <v>22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8">
      <c r="A12" s="6"/>
      <c r="B12" s="3" t="s">
        <v>23</v>
      </c>
      <c r="C12" s="26">
        <v>45295</v>
      </c>
      <c r="D12" s="26">
        <v>45302</v>
      </c>
      <c r="E12" s="25">
        <f t="shared" ref="E12:E22" si="0">IF(C12=0,0,D12-C12)</f>
        <v>7</v>
      </c>
      <c r="F12" s="2" t="s">
        <v>21</v>
      </c>
      <c r="G12" s="3" t="s">
        <v>24</v>
      </c>
      <c r="H12" s="2"/>
      <c r="J12" s="56" t="s">
        <v>25</v>
      </c>
      <c r="K12" s="6"/>
      <c r="L12" s="13" t="s">
        <v>24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3" customHeight="1">
      <c r="A13" s="6"/>
      <c r="B13" s="3" t="s">
        <v>26</v>
      </c>
      <c r="C13" s="26">
        <v>45298</v>
      </c>
      <c r="D13" s="26">
        <v>45302</v>
      </c>
      <c r="E13" s="25">
        <f t="shared" si="0"/>
        <v>4</v>
      </c>
      <c r="F13" s="2" t="s">
        <v>21</v>
      </c>
      <c r="G13" s="3" t="s">
        <v>27</v>
      </c>
      <c r="H13" s="2"/>
      <c r="J13" s="58" t="s">
        <v>28</v>
      </c>
      <c r="K13" s="6"/>
      <c r="L13" s="14" t="s">
        <v>27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3" customHeight="1">
      <c r="A14" s="6"/>
      <c r="B14" s="3" t="s">
        <v>29</v>
      </c>
      <c r="C14" s="26">
        <v>45301</v>
      </c>
      <c r="D14" s="26">
        <v>45306</v>
      </c>
      <c r="E14" s="25">
        <f t="shared" si="0"/>
        <v>5</v>
      </c>
      <c r="F14" s="2" t="s">
        <v>21</v>
      </c>
      <c r="G14" s="3" t="s">
        <v>27</v>
      </c>
      <c r="H14" s="2"/>
      <c r="J14" s="9"/>
      <c r="K14" s="6"/>
      <c r="L14" s="10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3" customHeight="1">
      <c r="A15" s="6"/>
      <c r="B15" s="3" t="s">
        <v>30</v>
      </c>
      <c r="C15" s="26">
        <v>45304</v>
      </c>
      <c r="D15" s="26">
        <v>45311</v>
      </c>
      <c r="E15" s="25">
        <f t="shared" si="0"/>
        <v>7</v>
      </c>
      <c r="F15" s="2" t="s">
        <v>21</v>
      </c>
      <c r="G15" s="3" t="s">
        <v>27</v>
      </c>
      <c r="H15" s="2"/>
      <c r="I15" s="6"/>
      <c r="K15" s="6"/>
      <c r="L15" s="1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8">
      <c r="A16" s="6"/>
      <c r="B16" s="3" t="s">
        <v>31</v>
      </c>
      <c r="C16" s="26">
        <v>45323</v>
      </c>
      <c r="D16" s="26">
        <v>45351</v>
      </c>
      <c r="E16" s="25">
        <f t="shared" si="0"/>
        <v>28</v>
      </c>
      <c r="F16" s="3" t="s">
        <v>25</v>
      </c>
      <c r="G16" s="3" t="s">
        <v>22</v>
      </c>
      <c r="H16" s="2"/>
      <c r="I16" s="6"/>
      <c r="J16" s="9"/>
      <c r="K16" s="6"/>
      <c r="L16" s="1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8">
      <c r="A17" s="6"/>
      <c r="B17" s="3" t="s">
        <v>32</v>
      </c>
      <c r="C17" s="26">
        <v>45323</v>
      </c>
      <c r="D17" s="24">
        <v>45332</v>
      </c>
      <c r="E17" s="25">
        <f t="shared" si="0"/>
        <v>9</v>
      </c>
      <c r="F17" s="3" t="s">
        <v>25</v>
      </c>
      <c r="G17" s="3" t="s">
        <v>22</v>
      </c>
      <c r="H17" s="2"/>
      <c r="I17" s="6"/>
      <c r="J17" s="1"/>
      <c r="K17" s="6"/>
      <c r="L17" s="1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3" customHeight="1">
      <c r="A18" s="6"/>
      <c r="B18" s="3" t="s">
        <v>33</v>
      </c>
      <c r="C18" s="26">
        <v>45324</v>
      </c>
      <c r="D18" s="24">
        <v>45333</v>
      </c>
      <c r="E18" s="25">
        <f t="shared" si="0"/>
        <v>9</v>
      </c>
      <c r="F18" s="3" t="s">
        <v>21</v>
      </c>
      <c r="G18" s="3" t="s">
        <v>22</v>
      </c>
      <c r="H18" s="2"/>
      <c r="I18" s="6"/>
      <c r="J18" s="1"/>
      <c r="K18" s="6"/>
      <c r="L18" s="1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3" customHeight="1">
      <c r="A19" s="6"/>
      <c r="B19" s="3" t="s">
        <v>34</v>
      </c>
      <c r="C19" s="26">
        <v>45337</v>
      </c>
      <c r="D19" s="24">
        <v>45347</v>
      </c>
      <c r="E19" s="25">
        <f t="shared" si="0"/>
        <v>10</v>
      </c>
      <c r="F19" s="3" t="s">
        <v>28</v>
      </c>
      <c r="G19" s="3" t="s">
        <v>27</v>
      </c>
      <c r="H19" s="2"/>
      <c r="I19" s="6"/>
      <c r="J19" s="1"/>
      <c r="K19" s="6"/>
      <c r="L19" s="1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3" customHeight="1">
      <c r="A20" s="6"/>
      <c r="B20" s="3" t="s">
        <v>35</v>
      </c>
      <c r="C20" s="26">
        <v>45342</v>
      </c>
      <c r="D20" s="24">
        <v>45349</v>
      </c>
      <c r="E20" s="25">
        <f t="shared" si="0"/>
        <v>7</v>
      </c>
      <c r="F20" s="3" t="s">
        <v>28</v>
      </c>
      <c r="G20" s="3" t="s">
        <v>22</v>
      </c>
      <c r="H20" s="2"/>
      <c r="I20" s="6"/>
      <c r="J20" s="1"/>
      <c r="K20" s="6"/>
      <c r="L20" s="1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3" customHeight="1">
      <c r="A21" s="6"/>
      <c r="B21" s="3" t="s">
        <v>36</v>
      </c>
      <c r="C21" s="26">
        <v>45352</v>
      </c>
      <c r="D21" s="24">
        <v>45382</v>
      </c>
      <c r="E21" s="25">
        <f t="shared" si="0"/>
        <v>30</v>
      </c>
      <c r="F21" s="3" t="s">
        <v>28</v>
      </c>
      <c r="G21" s="3" t="s">
        <v>22</v>
      </c>
      <c r="H21" s="2"/>
      <c r="I21" s="6"/>
      <c r="J21" s="1"/>
      <c r="K21" s="6"/>
      <c r="L21" s="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3" customHeight="1">
      <c r="A22" s="6"/>
      <c r="B22" s="3" t="s">
        <v>37</v>
      </c>
      <c r="C22" s="26">
        <v>45352</v>
      </c>
      <c r="D22" s="24">
        <v>45356</v>
      </c>
      <c r="E22" s="25">
        <f t="shared" si="0"/>
        <v>4</v>
      </c>
      <c r="F22" s="3" t="s">
        <v>21</v>
      </c>
      <c r="G22" s="3" t="s">
        <v>24</v>
      </c>
      <c r="H22" s="2"/>
      <c r="I22" s="6"/>
      <c r="J22" s="1"/>
      <c r="K22" s="6"/>
      <c r="L22" s="1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3" customHeight="1">
      <c r="A23" s="6"/>
      <c r="B23" s="3" t="s">
        <v>38</v>
      </c>
      <c r="C23" s="26">
        <v>45356</v>
      </c>
      <c r="D23" s="24">
        <v>45362</v>
      </c>
      <c r="E23" s="25">
        <f t="shared" ref="E23:E24" si="1">IF(C23=0,0,D23-C23)</f>
        <v>6</v>
      </c>
      <c r="F23" s="3" t="s">
        <v>21</v>
      </c>
      <c r="G23" s="3" t="s">
        <v>22</v>
      </c>
      <c r="H23" s="2"/>
      <c r="I23" s="6"/>
      <c r="J23" s="1"/>
      <c r="K23" s="6"/>
      <c r="L23" s="1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8">
      <c r="A24" s="6"/>
      <c r="B24" s="3" t="s">
        <v>39</v>
      </c>
      <c r="C24" s="26">
        <v>45362</v>
      </c>
      <c r="D24" s="24">
        <v>45370</v>
      </c>
      <c r="E24" s="25">
        <f t="shared" si="1"/>
        <v>8</v>
      </c>
      <c r="F24" s="3" t="s">
        <v>25</v>
      </c>
      <c r="G24" s="3" t="s">
        <v>22</v>
      </c>
      <c r="H24" s="2"/>
      <c r="I24" s="6"/>
      <c r="J24" s="1"/>
      <c r="K24" s="6"/>
      <c r="L24" s="1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3" customHeight="1">
      <c r="A25" s="6"/>
      <c r="B25" s="3" t="s">
        <v>40</v>
      </c>
      <c r="C25" s="26">
        <v>45371</v>
      </c>
      <c r="D25" s="24">
        <v>45382</v>
      </c>
      <c r="E25" s="25">
        <f t="shared" ref="E25" si="2">IF(C25=0,0,D25-C25)</f>
        <v>11</v>
      </c>
      <c r="F25" s="3" t="s">
        <v>28</v>
      </c>
      <c r="G25" s="3" t="s">
        <v>22</v>
      </c>
      <c r="H25" s="2"/>
      <c r="I25" s="6"/>
      <c r="J25" s="1"/>
      <c r="K25" s="6"/>
      <c r="L25" s="1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5" customHeight="1">
      <c r="A27" s="1"/>
      <c r="B27" s="21" t="s">
        <v>41</v>
      </c>
      <c r="C27" s="1"/>
      <c r="D27" s="1"/>
      <c r="F27" s="21" t="s">
        <v>3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5" customFormat="1" ht="23" customHeight="1">
      <c r="B28" s="37" t="s">
        <v>18</v>
      </c>
      <c r="C28" s="38" t="s">
        <v>42</v>
      </c>
      <c r="D28" s="38" t="s">
        <v>1</v>
      </c>
      <c r="F28" s="29" t="s">
        <v>43</v>
      </c>
      <c r="G28" s="28">
        <v>80000</v>
      </c>
    </row>
    <row r="29" spans="1:257" s="15" customFormat="1" ht="23" customHeight="1" thickBot="1">
      <c r="B29" s="57" t="s">
        <v>21</v>
      </c>
      <c r="C29" s="31">
        <f>COUNTIF(F11:F25, "On Schedule")</f>
        <v>8</v>
      </c>
      <c r="D29" s="32">
        <f>IFERROR(C29/C32,"")</f>
        <v>0.53333333333333333</v>
      </c>
      <c r="F29" s="53" t="s">
        <v>44</v>
      </c>
      <c r="G29" s="54">
        <v>50000</v>
      </c>
    </row>
    <row r="30" spans="1:257" s="15" customFormat="1" ht="23" customHeight="1" thickTop="1" thickBot="1">
      <c r="B30" s="56" t="s">
        <v>25</v>
      </c>
      <c r="C30" s="31">
        <f>COUNTIF(F11:F25, "Needs Attention")</f>
        <v>3</v>
      </c>
      <c r="D30" s="32">
        <f>IFERROR(C30/C32,"")</f>
        <v>0.2</v>
      </c>
      <c r="F30" s="52" t="s">
        <v>45</v>
      </c>
      <c r="G30" s="55">
        <f>G28-G29</f>
        <v>30000</v>
      </c>
    </row>
    <row r="31" spans="1:257" s="15" customFormat="1" ht="23" customHeight="1" thickBot="1">
      <c r="B31" s="59" t="s">
        <v>28</v>
      </c>
      <c r="C31" s="33">
        <f>COUNTIF(F11:F25, "Delayed")</f>
        <v>4</v>
      </c>
      <c r="D31" s="34">
        <f>IFERROR(C31/C32,"")</f>
        <v>0.26666666666666666</v>
      </c>
    </row>
    <row r="32" spans="1:257" s="15" customFormat="1" ht="23" customHeight="1">
      <c r="B32" s="27" t="s">
        <v>2</v>
      </c>
      <c r="C32" s="35">
        <f>SUM(C29:C31)</f>
        <v>15</v>
      </c>
      <c r="D32" s="36">
        <f>SUM(D29:D31)</f>
        <v>1</v>
      </c>
    </row>
    <row r="33" spans="1:257" s="15" customFormat="1"/>
    <row r="34" spans="1:257" ht="25" customHeight="1">
      <c r="A34" s="1"/>
      <c r="B34" s="21" t="s">
        <v>46</v>
      </c>
      <c r="C34" s="1"/>
      <c r="D34" s="1"/>
      <c r="F34" s="43" t="s">
        <v>47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5" customFormat="1" ht="23" customHeight="1">
      <c r="B35" s="37" t="s">
        <v>19</v>
      </c>
      <c r="C35" s="38" t="s">
        <v>42</v>
      </c>
      <c r="D35" s="38" t="s">
        <v>1</v>
      </c>
      <c r="F35" s="45" t="s">
        <v>48</v>
      </c>
      <c r="G35" s="28">
        <v>5</v>
      </c>
    </row>
    <row r="36" spans="1:257" s="15" customFormat="1" ht="23" customHeight="1">
      <c r="B36" s="12" t="s">
        <v>22</v>
      </c>
      <c r="C36" s="31">
        <f>COUNTIF(G11:G25, "High")</f>
        <v>9</v>
      </c>
      <c r="D36" s="32">
        <f>IFERROR(C36/C40,"")</f>
        <v>0.6</v>
      </c>
      <c r="F36" s="44" t="s">
        <v>0</v>
      </c>
      <c r="G36" s="28">
        <v>2</v>
      </c>
    </row>
    <row r="37" spans="1:257" s="15" customFormat="1" ht="28">
      <c r="B37" s="13" t="s">
        <v>24</v>
      </c>
      <c r="C37" s="31">
        <f>COUNTIF(G11:G25, "Medium")</f>
        <v>2</v>
      </c>
      <c r="D37" s="32">
        <f>IFERROR(C37/C40,"")</f>
        <v>0.13333333333333333</v>
      </c>
      <c r="F37" s="60" t="s">
        <v>49</v>
      </c>
      <c r="G37" s="28">
        <v>4</v>
      </c>
    </row>
    <row r="38" spans="1:257" s="15" customFormat="1" ht="23" customHeight="1">
      <c r="B38" s="14" t="s">
        <v>27</v>
      </c>
      <c r="C38" s="31">
        <f>COUNTIF(G11:G25, "Low")</f>
        <v>4</v>
      </c>
      <c r="D38" s="32">
        <f>IFERROR(C38/C40,"")</f>
        <v>0.26666666666666666</v>
      </c>
      <c r="E38" s="1"/>
      <c r="F38" s="1"/>
    </row>
    <row r="39" spans="1:257" s="15" customFormat="1" ht="23" customHeight="1" thickBot="1">
      <c r="B39" s="30"/>
      <c r="C39" s="33">
        <f>COUNTIF(G11:G22, "...")</f>
        <v>0</v>
      </c>
      <c r="D39" s="34">
        <f>IFERROR(C39/C40,"")</f>
        <v>0</v>
      </c>
      <c r="E39" s="1"/>
      <c r="F39" s="1"/>
    </row>
    <row r="40" spans="1:257" s="15" customFormat="1" ht="23" customHeight="1">
      <c r="B40" s="27" t="s">
        <v>2</v>
      </c>
      <c r="C40" s="35">
        <f>SUM(C36:C39)</f>
        <v>15</v>
      </c>
      <c r="D40" s="36">
        <f>SUM(D36:D39)</f>
        <v>1</v>
      </c>
      <c r="E40" s="1"/>
      <c r="F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customFormat="1" ht="50" customHeight="1">
      <c r="A42" s="5"/>
      <c r="B42" s="61" t="s">
        <v>50</v>
      </c>
      <c r="C42" s="61"/>
      <c r="D42" s="61"/>
      <c r="E42" s="61"/>
      <c r="F42" s="61"/>
      <c r="G42" s="61"/>
      <c r="H42" s="6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</sheetData>
  <mergeCells count="3">
    <mergeCell ref="B42:H42"/>
    <mergeCell ref="B3:D3"/>
    <mergeCell ref="B8:H8"/>
  </mergeCells>
  <phoneticPr fontId="3" type="noConversion"/>
  <conditionalFormatting sqref="B29:B31">
    <cfRule type="containsText" dxfId="47" priority="13" operator="containsText" text="Non commencé">
      <formula>NOT(ISERROR(SEARCH("Non commencé",B29)))</formula>
    </cfRule>
    <cfRule type="containsText" dxfId="46" priority="9" operator="containsText" text="En retard">
      <formula>NOT(ISERROR(SEARCH("En retard",B29)))</formula>
    </cfRule>
    <cfRule type="containsText" dxfId="45" priority="10" operator="containsText" text="En attente">
      <formula>NOT(ISERROR(SEARCH("En attente",B29)))</formula>
    </cfRule>
    <cfRule type="containsText" dxfId="44" priority="11" operator="containsText" text="Terminé">
      <formula>NOT(ISERROR(SEARCH("Terminé",B29)))</formula>
    </cfRule>
    <cfRule type="containsText" dxfId="43" priority="12" operator="containsText" text="En cours">
      <formula>NOT(ISERROR(SEARCH("En cours",B29)))</formula>
    </cfRule>
  </conditionalFormatting>
  <conditionalFormatting sqref="B36:B39">
    <cfRule type="containsText" dxfId="42" priority="22" operator="containsText" text="Faible">
      <formula>NOT(ISERROR(SEARCH("Faible",B36)))</formula>
    </cfRule>
    <cfRule type="containsText" dxfId="41" priority="23" operator="containsText" text="Moyenne">
      <formula>NOT(ISERROR(SEARCH("Moyenne",B36)))</formula>
    </cfRule>
    <cfRule type="containsText" dxfId="40" priority="24" operator="containsText" text="Élevée">
      <formula>NOT(ISERROR(SEARCH("Élevée",B36)))</formula>
    </cfRule>
  </conditionalFormatting>
  <conditionalFormatting sqref="F11:F25">
    <cfRule type="containsText" dxfId="39" priority="8" operator="containsText" text="Non commencé">
      <formula>NOT(ISERROR(SEARCH("Non commencé",F11)))</formula>
    </cfRule>
    <cfRule type="containsText" dxfId="38" priority="7" operator="containsText" text="En cours">
      <formula>NOT(ISERROR(SEARCH("En cours",F11)))</formula>
    </cfRule>
    <cfRule type="containsText" dxfId="37" priority="6" operator="containsText" text="Besoin d’attention">
      <formula>NOT(ISERROR(SEARCH("Besoin d’attention",F11)))</formula>
    </cfRule>
    <cfRule type="containsText" dxfId="36" priority="5" operator="containsText" text="Retardé">
      <formula>NOT(ISERROR(SEARCH("Retardé",F11)))</formula>
    </cfRule>
    <cfRule type="containsText" dxfId="35" priority="1" operator="containsText" text="Dans les délais">
      <formula>NOT(ISERROR(SEARCH("Dans les délais",F11)))</formula>
    </cfRule>
  </conditionalFormatting>
  <conditionalFormatting sqref="G11:G25">
    <cfRule type="containsText" dxfId="34" priority="4" operator="containsText" text="Élevée">
      <formula>NOT(ISERROR(SEARCH("Élevée",G11)))</formula>
    </cfRule>
    <cfRule type="containsText" dxfId="33" priority="3" operator="containsText" text="Moyenne">
      <formula>NOT(ISERROR(SEARCH("Moyenne",G11)))</formula>
    </cfRule>
    <cfRule type="containsText" dxfId="32" priority="2" operator="containsText" text="Faible">
      <formula>NOT(ISERROR(SEARCH("Faible",G11)))</formula>
    </cfRule>
  </conditionalFormatting>
  <conditionalFormatting sqref="J11:J14 J16">
    <cfRule type="containsText" dxfId="31" priority="48" operator="containsText" text="Dans les délais">
      <formula>NOT(ISERROR(SEARCH("Dans les délais",J11)))</formula>
    </cfRule>
    <cfRule type="containsText" dxfId="30" priority="68" operator="containsText" text="Retardé">
      <formula>NOT(ISERROR(SEARCH("Retardé",J11)))</formula>
    </cfRule>
    <cfRule type="containsText" dxfId="29" priority="69" operator="containsText" text="Besoin d’attention">
      <formula>NOT(ISERROR(SEARCH("Besoin d’attention",J11)))</formula>
    </cfRule>
    <cfRule type="containsText" dxfId="28" priority="70" operator="containsText" text="En cours">
      <formula>NOT(ISERROR(SEARCH("En cours",J11)))</formula>
    </cfRule>
    <cfRule type="containsText" dxfId="27" priority="71" operator="containsText" text="Non commencé">
      <formula>NOT(ISERROR(SEARCH("Non commencé",J11)))</formula>
    </cfRule>
  </conditionalFormatting>
  <conditionalFormatting sqref="L11:L14">
    <cfRule type="containsText" dxfId="26" priority="49" operator="containsText" text="Faible">
      <formula>NOT(ISERROR(SEARCH("Faible",L11)))</formula>
    </cfRule>
    <cfRule type="containsText" dxfId="25" priority="50" operator="containsText" text="Moyenne">
      <formula>NOT(ISERROR(SEARCH("Moyenne",L11)))</formula>
    </cfRule>
    <cfRule type="containsText" dxfId="24" priority="51" operator="containsText" text="Élevée">
      <formula>NOT(ISERROR(SEARCH("Élevée",L11)))</formula>
    </cfRule>
  </conditionalFormatting>
  <dataValidations count="2">
    <dataValidation type="list" allowBlank="1" showInputMessage="1" showErrorMessage="1" sqref="G11:G25" xr:uid="{9D172C47-4C27-2D41-BCB6-1E823B5B1CF5}">
      <formula1>$L$11:$L$14</formula1>
    </dataValidation>
    <dataValidation type="list" allowBlank="1" showInputMessage="1" showErrorMessage="1" sqref="F11:F25" xr:uid="{BEF7E677-7619-1544-B928-2846876EF993}">
      <formula1>$J$11:$J$16</formula1>
    </dataValidation>
  </dataValidations>
  <hyperlinks>
    <hyperlink ref="B42:H42" r:id="rId1" display="CLIQUER ICI POUR CRÉER DANS SMARTSHEET" xr:uid="{E733B5E4-CB95-4FFC-A3CD-D12B2B0C5E56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82B20-8966-8342-8F2D-D157B7FE3BE3}">
  <sheetPr>
    <tabColor theme="3" tint="0.59999389629810485"/>
    <pageSetUpPr fitToPage="1"/>
  </sheetPr>
  <dimension ref="A1:JU1016"/>
  <sheetViews>
    <sheetView showGridLines="0" workbookViewId="0">
      <pane ySplit="1" topLeftCell="A2" activePane="bottomLeft" state="frozen"/>
      <selection pane="bottomLeft" activeCell="P5" sqref="P5"/>
    </sheetView>
  </sheetViews>
  <sheetFormatPr baseColWidth="10" defaultColWidth="11" defaultRowHeight="13"/>
  <cols>
    <col min="1" max="1" width="3.33203125" style="5" customWidth="1"/>
    <col min="2" max="2" width="35.83203125" style="5" customWidth="1"/>
    <col min="3" max="4" width="10.83203125" style="5" customWidth="1"/>
    <col min="5" max="6" width="15.83203125" style="5" customWidth="1"/>
    <col min="7" max="7" width="18.83203125" style="5" customWidth="1"/>
    <col min="8" max="8" width="50.83203125" style="5" customWidth="1"/>
    <col min="9" max="9" width="3.33203125" style="5" customWidth="1"/>
    <col min="10" max="10" width="15.83203125" style="5" customWidth="1"/>
    <col min="11" max="11" width="3.33203125" style="5" customWidth="1"/>
    <col min="12" max="12" width="12.83203125" style="5" customWidth="1"/>
    <col min="13" max="13" width="3.33203125" style="5" customWidth="1"/>
    <col min="14" max="16" width="11" style="5"/>
    <col min="17" max="17" width="9" style="5" customWidth="1"/>
    <col min="18" max="16384" width="11" style="5"/>
  </cols>
  <sheetData>
    <row r="1" spans="1:257" s="9" customFormat="1" ht="50" customHeight="1">
      <c r="B1" s="47" t="s">
        <v>7</v>
      </c>
    </row>
    <row r="2" spans="1:257" s="20" customFormat="1" ht="25" customHeight="1">
      <c r="A2" s="16"/>
      <c r="B2" s="17" t="s">
        <v>8</v>
      </c>
      <c r="C2" s="17"/>
      <c r="D2" s="17"/>
      <c r="E2" s="18" t="s">
        <v>9</v>
      </c>
      <c r="F2" s="19" t="s">
        <v>10</v>
      </c>
      <c r="G2" s="18" t="s">
        <v>11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</row>
    <row r="3" spans="1:257" ht="43" thickBot="1">
      <c r="A3" s="1"/>
      <c r="B3" s="62"/>
      <c r="C3" s="63"/>
      <c r="D3" s="64"/>
      <c r="E3" s="49"/>
      <c r="F3" s="49"/>
      <c r="G3" s="50"/>
      <c r="H3" s="46" t="s">
        <v>51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" customHeight="1">
      <c r="A4" s="1"/>
      <c r="B4" s="51" t="s">
        <v>12</v>
      </c>
      <c r="C4" s="39"/>
      <c r="D4" s="39"/>
      <c r="E4" s="40"/>
      <c r="F4" s="41"/>
      <c r="G4" s="4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35" customHeight="1">
      <c r="A8" s="1"/>
      <c r="B8" s="65" t="s">
        <v>13</v>
      </c>
      <c r="C8" s="65"/>
      <c r="D8" s="65"/>
      <c r="E8" s="65"/>
      <c r="F8" s="65"/>
      <c r="G8" s="65"/>
      <c r="H8" s="65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5" customHeight="1">
      <c r="A9" s="1"/>
      <c r="B9" s="21" t="s">
        <v>14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9" customFormat="1" ht="35" customHeight="1">
      <c r="A10" s="8"/>
      <c r="B10" s="11" t="s">
        <v>4</v>
      </c>
      <c r="C10" s="22" t="s">
        <v>15</v>
      </c>
      <c r="D10" s="22" t="s">
        <v>16</v>
      </c>
      <c r="E10" s="23" t="s">
        <v>17</v>
      </c>
      <c r="F10" s="11" t="s">
        <v>18</v>
      </c>
      <c r="G10" s="11" t="s">
        <v>19</v>
      </c>
      <c r="H10" s="11" t="s">
        <v>20</v>
      </c>
      <c r="I10" s="8"/>
      <c r="J10" s="11" t="s">
        <v>18</v>
      </c>
      <c r="K10" s="8"/>
      <c r="L10" s="11" t="s">
        <v>19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23" customHeight="1">
      <c r="A11" s="6"/>
      <c r="B11" s="3" t="s">
        <v>52</v>
      </c>
      <c r="C11" s="24"/>
      <c r="D11" s="24"/>
      <c r="E11" s="25">
        <f>IF(C11=0,0,D11-C11)</f>
        <v>0</v>
      </c>
      <c r="F11" s="2"/>
      <c r="G11" s="2"/>
      <c r="H11" s="2"/>
      <c r="J11" s="57" t="s">
        <v>21</v>
      </c>
      <c r="K11" s="6"/>
      <c r="L11" s="12" t="s">
        <v>22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8">
      <c r="A12" s="6"/>
      <c r="B12" s="3" t="s">
        <v>23</v>
      </c>
      <c r="C12" s="26"/>
      <c r="D12" s="26"/>
      <c r="E12" s="25">
        <f t="shared" ref="E12:E25" si="0">IF(C12=0,0,D12-C12)</f>
        <v>0</v>
      </c>
      <c r="F12" s="2"/>
      <c r="G12" s="3"/>
      <c r="H12" s="2"/>
      <c r="J12" s="56" t="s">
        <v>25</v>
      </c>
      <c r="K12" s="6"/>
      <c r="L12" s="13" t="s">
        <v>24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3" customHeight="1">
      <c r="A13" s="6"/>
      <c r="B13" s="3" t="s">
        <v>26</v>
      </c>
      <c r="C13" s="26"/>
      <c r="D13" s="26"/>
      <c r="E13" s="25">
        <f t="shared" si="0"/>
        <v>0</v>
      </c>
      <c r="F13" s="2"/>
      <c r="G13" s="3"/>
      <c r="H13" s="2"/>
      <c r="J13" s="58" t="s">
        <v>28</v>
      </c>
      <c r="K13" s="6"/>
      <c r="L13" s="14" t="s">
        <v>27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3" customHeight="1">
      <c r="A14" s="6"/>
      <c r="B14" s="3" t="s">
        <v>29</v>
      </c>
      <c r="C14" s="26"/>
      <c r="D14" s="26"/>
      <c r="E14" s="25">
        <f t="shared" si="0"/>
        <v>0</v>
      </c>
      <c r="F14" s="2"/>
      <c r="G14" s="3"/>
      <c r="H14" s="2"/>
      <c r="J14" s="9"/>
      <c r="K14" s="6"/>
      <c r="L14" s="10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3" customHeight="1">
      <c r="A15" s="6"/>
      <c r="B15" s="3" t="s">
        <v>30</v>
      </c>
      <c r="C15" s="26"/>
      <c r="D15" s="26"/>
      <c r="E15" s="25">
        <f t="shared" si="0"/>
        <v>0</v>
      </c>
      <c r="F15" s="2"/>
      <c r="G15" s="3"/>
      <c r="H15" s="2"/>
      <c r="I15" s="6"/>
      <c r="K15" s="6"/>
      <c r="L15" s="1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3" customHeight="1">
      <c r="A16" s="6"/>
      <c r="B16" s="3" t="s">
        <v>52</v>
      </c>
      <c r="C16" s="26"/>
      <c r="D16" s="26"/>
      <c r="E16" s="25">
        <f t="shared" si="0"/>
        <v>0</v>
      </c>
      <c r="F16" s="3"/>
      <c r="G16" s="3"/>
      <c r="H16" s="2"/>
      <c r="I16" s="6"/>
      <c r="J16" s="9"/>
      <c r="K16" s="6"/>
      <c r="L16" s="1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3" customHeight="1">
      <c r="A17" s="6"/>
      <c r="B17" s="3" t="s">
        <v>32</v>
      </c>
      <c r="C17" s="26"/>
      <c r="D17" s="24"/>
      <c r="E17" s="25">
        <f t="shared" si="0"/>
        <v>0</v>
      </c>
      <c r="F17" s="3"/>
      <c r="G17" s="3"/>
      <c r="H17" s="2"/>
      <c r="I17" s="6"/>
      <c r="J17" s="1"/>
      <c r="K17" s="6"/>
      <c r="L17" s="1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3" customHeight="1">
      <c r="A18" s="6"/>
      <c r="B18" s="3" t="s">
        <v>33</v>
      </c>
      <c r="C18" s="26"/>
      <c r="D18" s="24"/>
      <c r="E18" s="25">
        <f t="shared" si="0"/>
        <v>0</v>
      </c>
      <c r="F18" s="3"/>
      <c r="G18" s="3"/>
      <c r="H18" s="2"/>
      <c r="I18" s="6"/>
      <c r="J18" s="1"/>
      <c r="K18" s="6"/>
      <c r="L18" s="1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3" customHeight="1">
      <c r="A19" s="6"/>
      <c r="B19" s="3" t="s">
        <v>34</v>
      </c>
      <c r="C19" s="26"/>
      <c r="D19" s="24"/>
      <c r="E19" s="25">
        <f t="shared" si="0"/>
        <v>0</v>
      </c>
      <c r="F19" s="3"/>
      <c r="G19" s="3"/>
      <c r="H19" s="2"/>
      <c r="I19" s="6"/>
      <c r="J19" s="1"/>
      <c r="K19" s="6"/>
      <c r="L19" s="1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3" customHeight="1">
      <c r="A20" s="6"/>
      <c r="B20" s="3" t="s">
        <v>35</v>
      </c>
      <c r="C20" s="26"/>
      <c r="D20" s="24"/>
      <c r="E20" s="25">
        <f t="shared" si="0"/>
        <v>0</v>
      </c>
      <c r="F20" s="3"/>
      <c r="G20" s="3"/>
      <c r="H20" s="2"/>
      <c r="I20" s="6"/>
      <c r="J20" s="1"/>
      <c r="K20" s="6"/>
      <c r="L20" s="1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3" customHeight="1">
      <c r="A21" s="6"/>
      <c r="B21" s="3" t="s">
        <v>52</v>
      </c>
      <c r="C21" s="26"/>
      <c r="D21" s="24"/>
      <c r="E21" s="25">
        <f t="shared" si="0"/>
        <v>0</v>
      </c>
      <c r="F21" s="3"/>
      <c r="G21" s="3"/>
      <c r="H21" s="2"/>
      <c r="I21" s="6"/>
      <c r="J21" s="1"/>
      <c r="K21" s="6"/>
      <c r="L21" s="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3" customHeight="1">
      <c r="A22" s="6"/>
      <c r="B22" s="3" t="s">
        <v>37</v>
      </c>
      <c r="C22" s="26"/>
      <c r="D22" s="24"/>
      <c r="E22" s="25">
        <f t="shared" si="0"/>
        <v>0</v>
      </c>
      <c r="F22" s="3"/>
      <c r="G22" s="3"/>
      <c r="H22" s="2"/>
      <c r="I22" s="6"/>
      <c r="J22" s="1"/>
      <c r="K22" s="6"/>
      <c r="L22" s="1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3" customHeight="1">
      <c r="A23" s="6"/>
      <c r="B23" s="3" t="s">
        <v>38</v>
      </c>
      <c r="C23" s="26"/>
      <c r="D23" s="24"/>
      <c r="E23" s="25">
        <f t="shared" si="0"/>
        <v>0</v>
      </c>
      <c r="F23" s="3"/>
      <c r="G23" s="3"/>
      <c r="H23" s="2"/>
      <c r="I23" s="6"/>
      <c r="J23" s="1"/>
      <c r="K23" s="6"/>
      <c r="L23" s="1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3" customHeight="1">
      <c r="A24" s="6"/>
      <c r="B24" s="3" t="s">
        <v>39</v>
      </c>
      <c r="C24" s="26"/>
      <c r="D24" s="24"/>
      <c r="E24" s="25">
        <f t="shared" si="0"/>
        <v>0</v>
      </c>
      <c r="F24" s="3"/>
      <c r="G24" s="3"/>
      <c r="H24" s="2"/>
      <c r="I24" s="6"/>
      <c r="J24" s="1"/>
      <c r="K24" s="6"/>
      <c r="L24" s="1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3" customHeight="1">
      <c r="A25" s="6"/>
      <c r="B25" s="3" t="s">
        <v>40</v>
      </c>
      <c r="C25" s="26"/>
      <c r="D25" s="24"/>
      <c r="E25" s="25">
        <f t="shared" si="0"/>
        <v>0</v>
      </c>
      <c r="F25" s="3"/>
      <c r="G25" s="3"/>
      <c r="H25" s="2"/>
      <c r="I25" s="6"/>
      <c r="J25" s="1"/>
      <c r="K25" s="6"/>
      <c r="L25" s="1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5" customHeight="1">
      <c r="A27" s="1"/>
      <c r="B27" s="21" t="s">
        <v>41</v>
      </c>
      <c r="C27" s="1"/>
      <c r="D27" s="1"/>
      <c r="F27" s="21" t="s">
        <v>3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5" customFormat="1" ht="23" customHeight="1">
      <c r="B28" s="37" t="s">
        <v>18</v>
      </c>
      <c r="C28" s="38" t="s">
        <v>42</v>
      </c>
      <c r="D28" s="38" t="s">
        <v>1</v>
      </c>
      <c r="F28" s="29" t="s">
        <v>43</v>
      </c>
      <c r="G28" s="28"/>
    </row>
    <row r="29" spans="1:257" s="15" customFormat="1" ht="23" customHeight="1" thickBot="1">
      <c r="B29" s="57" t="s">
        <v>21</v>
      </c>
      <c r="C29" s="31">
        <f>COUNTIF(F11:F25, "On Schedule")</f>
        <v>0</v>
      </c>
      <c r="D29" s="32" t="str">
        <f>IFERROR(C29/C32,"")</f>
        <v/>
      </c>
      <c r="F29" s="53" t="s">
        <v>44</v>
      </c>
      <c r="G29" s="54"/>
    </row>
    <row r="30" spans="1:257" s="15" customFormat="1" ht="23" customHeight="1" thickTop="1" thickBot="1">
      <c r="B30" s="56" t="s">
        <v>25</v>
      </c>
      <c r="C30" s="31">
        <f>COUNTIF(F11:F25, "Needs Attention")</f>
        <v>0</v>
      </c>
      <c r="D30" s="32" t="str">
        <f>IFERROR(C30/C32,"")</f>
        <v/>
      </c>
      <c r="F30" s="52" t="s">
        <v>45</v>
      </c>
      <c r="G30" s="55">
        <f>G28-G29</f>
        <v>0</v>
      </c>
    </row>
    <row r="31" spans="1:257" s="15" customFormat="1" ht="23" customHeight="1" thickBot="1">
      <c r="B31" s="59" t="s">
        <v>28</v>
      </c>
      <c r="C31" s="33">
        <f>COUNTIF(F11:F25, "Delayed")</f>
        <v>0</v>
      </c>
      <c r="D31" s="34" t="str">
        <f>IFERROR(C31/C32,"")</f>
        <v/>
      </c>
    </row>
    <row r="32" spans="1:257" s="15" customFormat="1" ht="23" customHeight="1">
      <c r="B32" s="27" t="s">
        <v>2</v>
      </c>
      <c r="C32" s="35">
        <f>SUM(C29:C31)</f>
        <v>0</v>
      </c>
      <c r="D32" s="36">
        <f>SUM(D29:D31)</f>
        <v>0</v>
      </c>
    </row>
    <row r="33" spans="1:257" s="15" customFormat="1"/>
    <row r="34" spans="1:257" ht="25" customHeight="1">
      <c r="A34" s="1"/>
      <c r="B34" s="21" t="s">
        <v>46</v>
      </c>
      <c r="C34" s="1"/>
      <c r="D34" s="1"/>
      <c r="F34" s="43" t="s">
        <v>47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5" customFormat="1" ht="23" customHeight="1">
      <c r="B35" s="37" t="s">
        <v>19</v>
      </c>
      <c r="C35" s="38" t="s">
        <v>42</v>
      </c>
      <c r="D35" s="38" t="s">
        <v>1</v>
      </c>
      <c r="F35" s="45" t="s">
        <v>48</v>
      </c>
      <c r="G35" s="28"/>
    </row>
    <row r="36" spans="1:257" s="15" customFormat="1" ht="23" customHeight="1">
      <c r="B36" s="12" t="s">
        <v>22</v>
      </c>
      <c r="C36" s="31">
        <f>COUNTIF(G11:G25, "High")</f>
        <v>0</v>
      </c>
      <c r="D36" s="32" t="str">
        <f>IFERROR(C36/C40,"")</f>
        <v/>
      </c>
      <c r="F36" s="44" t="s">
        <v>0</v>
      </c>
      <c r="G36" s="28"/>
    </row>
    <row r="37" spans="1:257" s="15" customFormat="1" ht="28">
      <c r="B37" s="13" t="s">
        <v>24</v>
      </c>
      <c r="C37" s="31">
        <f>COUNTIF(G11:G25, "Medium")</f>
        <v>0</v>
      </c>
      <c r="D37" s="32" t="str">
        <f>IFERROR(C37/C40,"")</f>
        <v/>
      </c>
      <c r="F37" s="60" t="s">
        <v>49</v>
      </c>
      <c r="G37" s="28"/>
    </row>
    <row r="38" spans="1:257" s="15" customFormat="1" ht="23" customHeight="1">
      <c r="B38" s="14" t="s">
        <v>27</v>
      </c>
      <c r="C38" s="31">
        <f>COUNTIF(G11:G25, "Low")</f>
        <v>0</v>
      </c>
      <c r="D38" s="32" t="str">
        <f>IFERROR(C38/C40,"")</f>
        <v/>
      </c>
      <c r="E38" s="1"/>
      <c r="F38" s="1"/>
    </row>
    <row r="39" spans="1:257" s="15" customFormat="1" ht="23" customHeight="1" thickBot="1">
      <c r="B39" s="30"/>
      <c r="C39" s="33">
        <f>COUNTIF(G11:G22, "...")</f>
        <v>0</v>
      </c>
      <c r="D39" s="34" t="str">
        <f>IFERROR(C39/C40,"")</f>
        <v/>
      </c>
      <c r="E39" s="1"/>
      <c r="F39" s="1"/>
    </row>
    <row r="40" spans="1:257" s="15" customFormat="1" ht="23" customHeight="1">
      <c r="B40" s="27" t="s">
        <v>2</v>
      </c>
      <c r="C40" s="35">
        <f>SUM(C36:C39)</f>
        <v>0</v>
      </c>
      <c r="D40" s="36">
        <f>SUM(D36:D39)</f>
        <v>0</v>
      </c>
      <c r="E40" s="1"/>
      <c r="F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</sheetData>
  <mergeCells count="2">
    <mergeCell ref="B3:D3"/>
    <mergeCell ref="B8:H8"/>
  </mergeCells>
  <conditionalFormatting sqref="B29:B31">
    <cfRule type="containsText" dxfId="23" priority="13" operator="containsText" text="Non commencé">
      <formula>NOT(ISERROR(SEARCH("Non commencé",B29)))</formula>
    </cfRule>
    <cfRule type="containsText" dxfId="22" priority="9" operator="containsText" text="En retard">
      <formula>NOT(ISERROR(SEARCH("En retard",B29)))</formula>
    </cfRule>
    <cfRule type="containsText" dxfId="21" priority="10" operator="containsText" text="En attente">
      <formula>NOT(ISERROR(SEARCH("En attente",B29)))</formula>
    </cfRule>
    <cfRule type="containsText" dxfId="20" priority="11" operator="containsText" text="Terminé">
      <formula>NOT(ISERROR(SEARCH("Terminé",B29)))</formula>
    </cfRule>
    <cfRule type="containsText" dxfId="19" priority="12" operator="containsText" text="En cours">
      <formula>NOT(ISERROR(SEARCH("En cours",B29)))</formula>
    </cfRule>
  </conditionalFormatting>
  <conditionalFormatting sqref="B36:B39">
    <cfRule type="containsText" dxfId="18" priority="14" operator="containsText" text="Faible">
      <formula>NOT(ISERROR(SEARCH("Faible",B36)))</formula>
    </cfRule>
    <cfRule type="containsText" dxfId="17" priority="15" operator="containsText" text="Moyenne">
      <formula>NOT(ISERROR(SEARCH("Moyenne",B36)))</formula>
    </cfRule>
    <cfRule type="containsText" dxfId="16" priority="16" operator="containsText" text="Élevée">
      <formula>NOT(ISERROR(SEARCH("Élevée",B36)))</formula>
    </cfRule>
  </conditionalFormatting>
  <conditionalFormatting sqref="F11:F25">
    <cfRule type="containsText" dxfId="15" priority="8" operator="containsText" text="Non commencé">
      <formula>NOT(ISERROR(SEARCH("Non commencé",F11)))</formula>
    </cfRule>
    <cfRule type="containsText" dxfId="14" priority="7" operator="containsText" text="En cours">
      <formula>NOT(ISERROR(SEARCH("En cours",F11)))</formula>
    </cfRule>
    <cfRule type="containsText" dxfId="13" priority="6" operator="containsText" text="Besoin d’attention">
      <formula>NOT(ISERROR(SEARCH("Besoin d’attention",F11)))</formula>
    </cfRule>
    <cfRule type="containsText" dxfId="12" priority="5" operator="containsText" text="Retardé">
      <formula>NOT(ISERROR(SEARCH("Retardé",F11)))</formula>
    </cfRule>
    <cfRule type="containsText" dxfId="11" priority="1" operator="containsText" text="Dans les délais">
      <formula>NOT(ISERROR(SEARCH("Dans les délais",F11)))</formula>
    </cfRule>
  </conditionalFormatting>
  <conditionalFormatting sqref="G11:G25">
    <cfRule type="containsText" dxfId="10" priority="4" operator="containsText" text="Élevée">
      <formula>NOT(ISERROR(SEARCH("Élevée",G11)))</formula>
    </cfRule>
    <cfRule type="containsText" dxfId="9" priority="3" operator="containsText" text="Moyenne">
      <formula>NOT(ISERROR(SEARCH("Moyenne",G11)))</formula>
    </cfRule>
    <cfRule type="containsText" dxfId="8" priority="2" operator="containsText" text="Faible">
      <formula>NOT(ISERROR(SEARCH("Faible",G11)))</formula>
    </cfRule>
  </conditionalFormatting>
  <conditionalFormatting sqref="J11:J14 J16">
    <cfRule type="containsText" dxfId="7" priority="17" operator="containsText" text="Dans les délais">
      <formula>NOT(ISERROR(SEARCH("Dans les délais",J11)))</formula>
    </cfRule>
    <cfRule type="containsText" dxfId="6" priority="21" operator="containsText" text="Retardé">
      <formula>NOT(ISERROR(SEARCH("Retardé",J11)))</formula>
    </cfRule>
    <cfRule type="containsText" dxfId="5" priority="22" operator="containsText" text="Besoin d’attention">
      <formula>NOT(ISERROR(SEARCH("Besoin d’attention",J11)))</formula>
    </cfRule>
    <cfRule type="containsText" dxfId="4" priority="23" operator="containsText" text="En cours">
      <formula>NOT(ISERROR(SEARCH("En cours",J11)))</formula>
    </cfRule>
    <cfRule type="containsText" dxfId="3" priority="24" operator="containsText" text="Non commencé">
      <formula>NOT(ISERROR(SEARCH("Non commencé",J11)))</formula>
    </cfRule>
  </conditionalFormatting>
  <conditionalFormatting sqref="L11:L14">
    <cfRule type="containsText" dxfId="2" priority="18" operator="containsText" text="Faible">
      <formula>NOT(ISERROR(SEARCH("Faible",L11)))</formula>
    </cfRule>
    <cfRule type="containsText" dxfId="1" priority="19" operator="containsText" text="Moyenne">
      <formula>NOT(ISERROR(SEARCH("Moyenne",L11)))</formula>
    </cfRule>
    <cfRule type="containsText" dxfId="0" priority="20" operator="containsText" text="Élevée">
      <formula>NOT(ISERROR(SEARCH("Élevée",L11)))</formula>
    </cfRule>
  </conditionalFormatting>
  <dataValidations count="2">
    <dataValidation type="list" allowBlank="1" showInputMessage="1" showErrorMessage="1" sqref="F11:F25" xr:uid="{9E32CD36-64E9-9943-8C55-09268A6DDE95}">
      <formula1>$J$11:$J$16</formula1>
    </dataValidation>
    <dataValidation type="list" allowBlank="1" showInputMessage="1" showErrorMessage="1" sqref="G11:G25" xr:uid="{E357CB77-E80B-1E43-9C41-FBB09805A716}">
      <formula1>$L$11:$L$14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10" sqref="B10"/>
    </sheetView>
  </sheetViews>
  <sheetFormatPr baseColWidth="10" defaultColWidth="10.83203125" defaultRowHeight="15"/>
  <cols>
    <col min="1" max="1" width="3.33203125" style="48" customWidth="1"/>
    <col min="2" max="2" width="88.33203125" style="48" customWidth="1"/>
    <col min="3" max="16384" width="10.83203125" style="48"/>
  </cols>
  <sheetData>
    <row r="1" spans="2:2" ht="20" customHeight="1"/>
    <row r="2" spans="2:2" ht="119.25" customHeight="1">
      <c r="B2" s="4" t="s">
        <v>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Feuille de route de projet trim</vt:lpstr>
      <vt:lpstr>VIDE - Feuille de route de proj</vt:lpstr>
      <vt:lpstr>- Exclusion de responsabilité -</vt:lpstr>
      <vt:lpstr>'Feuille de route de projet trim'!Print_Area</vt:lpstr>
      <vt:lpstr>'VIDE - Feuille de route de proj'!Print_Area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2023-10-20T18:26:13Z</dcterms:modified>
</cp:coreProperties>
</file>