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6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8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9.xml" ContentType="application/vnd.openxmlformats-officedocument.drawingml.chart+xml"/>
  <Override PartName="/xl/drawings/drawing10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ittanyjohnston/Desktop/_roi-calculation-templates - DE,ES,FR,IT,PT,JP/"/>
    </mc:Choice>
  </mc:AlternateContent>
  <xr:revisionPtr revIDLastSave="0" documentId="13_ncr:1_{9D4DB70A-1395-C349-B680-92C8C45494C1}" xr6:coauthVersionLast="47" xr6:coauthVersionMax="47" xr10:uidLastSave="{00000000-0000-0000-0000-000000000000}"/>
  <bookViews>
    <workbookView xWindow="0" yWindow="500" windowWidth="28800" windowHeight="15840" tabRatio="805" xr2:uid="{00000000-000D-0000-FFFF-FFFF00000000}"/>
  </bookViews>
  <sheets>
    <sheet name="Portée" sheetId="8" r:id="rId1"/>
    <sheet name="Visites" sheetId="9" r:id="rId2"/>
    <sheet name="Clients potentiels" sheetId="11" r:id="rId3"/>
    <sheet name="Clients" sheetId="13" r:id="rId4"/>
    <sheet name="Taux de conversion" sheetId="14" r:id="rId5"/>
    <sheet name="Portée — EXEMPLE" sheetId="3" r:id="rId6"/>
    <sheet name="Visites — EXEMPLE" sheetId="4" r:id="rId7"/>
    <sheet name="Clients potentiels — EXEMPLE" sheetId="10" r:id="rId8"/>
    <sheet name="Clients — EXEMPLE" sheetId="12" r:id="rId9"/>
    <sheet name="Taux de conversion — EXEMPLE" sheetId="7" r:id="rId10"/>
    <sheet name="– Exclusion de responsabilité –" sheetId="2" r:id="rId11"/>
  </sheets>
  <externalReferences>
    <externalReference r:id="rId12"/>
  </externalReferenc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5" i="14" l="1"/>
  <c r="M5" i="14"/>
  <c r="L5" i="14"/>
  <c r="K5" i="14"/>
  <c r="J5" i="14"/>
  <c r="I5" i="14"/>
  <c r="H5" i="14"/>
  <c r="G5" i="14"/>
  <c r="F5" i="14"/>
  <c r="E5" i="14"/>
  <c r="D5" i="14"/>
  <c r="C5" i="14"/>
  <c r="N13" i="9"/>
  <c r="N4" i="14"/>
  <c r="M13" i="9"/>
  <c r="M4" i="14"/>
  <c r="O4" i="14"/>
  <c r="L13" i="9"/>
  <c r="L4" i="14"/>
  <c r="K13" i="9"/>
  <c r="K4" i="14"/>
  <c r="J13" i="9"/>
  <c r="J4" i="14"/>
  <c r="I13" i="9"/>
  <c r="I4" i="14"/>
  <c r="H13" i="9"/>
  <c r="H4" i="14"/>
  <c r="G13" i="9"/>
  <c r="G4" i="14"/>
  <c r="F13" i="9"/>
  <c r="F4" i="14"/>
  <c r="E13" i="9"/>
  <c r="E4" i="14"/>
  <c r="D13" i="9"/>
  <c r="D4" i="14"/>
  <c r="C13" i="9"/>
  <c r="C4" i="14"/>
  <c r="N13" i="13"/>
  <c r="N18" i="13"/>
  <c r="M13" i="13"/>
  <c r="M18" i="13"/>
  <c r="O18" i="13"/>
  <c r="L13" i="13"/>
  <c r="L18" i="13"/>
  <c r="K13" i="13"/>
  <c r="K18" i="13"/>
  <c r="J13" i="13"/>
  <c r="J18" i="13"/>
  <c r="I13" i="13"/>
  <c r="I18" i="13"/>
  <c r="H13" i="13"/>
  <c r="H18" i="13"/>
  <c r="G13" i="13"/>
  <c r="G18" i="13"/>
  <c r="F13" i="13"/>
  <c r="F18" i="13"/>
  <c r="E13" i="13"/>
  <c r="E18" i="13"/>
  <c r="D13" i="13"/>
  <c r="D18" i="13"/>
  <c r="C13" i="13"/>
  <c r="C18" i="13"/>
  <c r="O17" i="13"/>
  <c r="N14" i="13"/>
  <c r="M14" i="13"/>
  <c r="O14" i="13"/>
  <c r="L14" i="13"/>
  <c r="K14" i="13"/>
  <c r="J14" i="13"/>
  <c r="I14" i="13"/>
  <c r="H14" i="13"/>
  <c r="G14" i="13"/>
  <c r="F14" i="13"/>
  <c r="E14" i="13"/>
  <c r="D14" i="13"/>
  <c r="C14" i="13"/>
  <c r="O13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O11" i="13"/>
  <c r="O10" i="13"/>
  <c r="O9" i="13"/>
  <c r="O8" i="13"/>
  <c r="O7" i="13"/>
  <c r="O6" i="13"/>
  <c r="O5" i="13"/>
  <c r="O4" i="13"/>
  <c r="N14" i="11"/>
  <c r="M14" i="11"/>
  <c r="O14" i="11"/>
  <c r="L14" i="11"/>
  <c r="K14" i="11"/>
  <c r="J14" i="11"/>
  <c r="I14" i="11"/>
  <c r="H14" i="11"/>
  <c r="G14" i="11"/>
  <c r="F14" i="11"/>
  <c r="E14" i="11"/>
  <c r="D14" i="11"/>
  <c r="C14" i="11"/>
  <c r="N13" i="11"/>
  <c r="M13" i="11"/>
  <c r="O13" i="11"/>
  <c r="L13" i="11"/>
  <c r="K13" i="11"/>
  <c r="J13" i="11"/>
  <c r="I13" i="11"/>
  <c r="H13" i="11"/>
  <c r="G13" i="11"/>
  <c r="F13" i="11"/>
  <c r="E13" i="11"/>
  <c r="D13" i="11"/>
  <c r="C13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O11" i="11"/>
  <c r="O10" i="11"/>
  <c r="O9" i="11"/>
  <c r="O8" i="11"/>
  <c r="O7" i="11"/>
  <c r="O6" i="11"/>
  <c r="O5" i="11"/>
  <c r="O4" i="11"/>
  <c r="N14" i="9"/>
  <c r="M14" i="9"/>
  <c r="O14" i="9"/>
  <c r="L14" i="9"/>
  <c r="K14" i="9"/>
  <c r="J14" i="9"/>
  <c r="I14" i="9"/>
  <c r="H14" i="9"/>
  <c r="G14" i="9"/>
  <c r="F14" i="9"/>
  <c r="E14" i="9"/>
  <c r="D14" i="9"/>
  <c r="C14" i="9"/>
  <c r="O13" i="9"/>
  <c r="N12" i="9"/>
  <c r="M12" i="9"/>
  <c r="L12" i="9"/>
  <c r="K12" i="9"/>
  <c r="J12" i="9"/>
  <c r="I12" i="9"/>
  <c r="H12" i="9"/>
  <c r="G12" i="9"/>
  <c r="F12" i="9"/>
  <c r="E12" i="9"/>
  <c r="D12" i="9"/>
  <c r="C12" i="9"/>
  <c r="O11" i="9"/>
  <c r="O10" i="9"/>
  <c r="O9" i="9"/>
  <c r="O8" i="9"/>
  <c r="O7" i="9"/>
  <c r="O6" i="9"/>
  <c r="O5" i="9"/>
  <c r="O4" i="9"/>
  <c r="N14" i="8"/>
  <c r="M14" i="8"/>
  <c r="O14" i="8"/>
  <c r="L14" i="8"/>
  <c r="K14" i="8"/>
  <c r="J14" i="8"/>
  <c r="I14" i="8"/>
  <c r="H14" i="8"/>
  <c r="G14" i="8"/>
  <c r="F14" i="8"/>
  <c r="E14" i="8"/>
  <c r="D14" i="8"/>
  <c r="C14" i="8"/>
  <c r="O12" i="8"/>
  <c r="O11" i="8"/>
  <c r="O10" i="8"/>
  <c r="O9" i="8"/>
  <c r="O8" i="8"/>
  <c r="O7" i="8"/>
  <c r="O6" i="8"/>
  <c r="O5" i="8"/>
  <c r="O4" i="8"/>
  <c r="M6" i="14"/>
  <c r="O17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N13" i="12"/>
  <c r="M13" i="12"/>
  <c r="M6" i="7"/>
  <c r="L13" i="12"/>
  <c r="L6" i="7"/>
  <c r="K13" i="12"/>
  <c r="K6" i="7"/>
  <c r="J13" i="12"/>
  <c r="I13" i="12"/>
  <c r="I6" i="7"/>
  <c r="H13" i="12"/>
  <c r="H6" i="7"/>
  <c r="G13" i="12"/>
  <c r="G6" i="7"/>
  <c r="F13" i="12"/>
  <c r="E13" i="12"/>
  <c r="E6" i="7"/>
  <c r="D13" i="12"/>
  <c r="D6" i="7"/>
  <c r="C13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O11" i="12"/>
  <c r="O10" i="12"/>
  <c r="O9" i="12"/>
  <c r="O8" i="12"/>
  <c r="O7" i="12"/>
  <c r="O6" i="12"/>
  <c r="O5" i="12"/>
  <c r="O4" i="12"/>
  <c r="H18" i="12"/>
  <c r="J6" i="14"/>
  <c r="D18" i="12"/>
  <c r="H6" i="14"/>
  <c r="N6" i="14"/>
  <c r="F6" i="14"/>
  <c r="L18" i="12"/>
  <c r="L6" i="14"/>
  <c r="L10" i="14"/>
  <c r="D6" i="14"/>
  <c r="D10" i="14"/>
  <c r="F6" i="7"/>
  <c r="F18" i="12"/>
  <c r="J6" i="7"/>
  <c r="J18" i="12"/>
  <c r="N6" i="7"/>
  <c r="N18" i="12"/>
  <c r="O5" i="14"/>
  <c r="J10" i="14"/>
  <c r="C18" i="12"/>
  <c r="C6" i="7"/>
  <c r="G18" i="12"/>
  <c r="E6" i="14"/>
  <c r="E10" i="14"/>
  <c r="I6" i="14"/>
  <c r="I10" i="14"/>
  <c r="O6" i="14"/>
  <c r="F10" i="14"/>
  <c r="K18" i="12"/>
  <c r="M18" i="12"/>
  <c r="I18" i="12"/>
  <c r="E18" i="12"/>
  <c r="C6" i="14"/>
  <c r="K6" i="14"/>
  <c r="G6" i="14"/>
  <c r="G10" i="14"/>
  <c r="M10" i="14"/>
  <c r="O13" i="12"/>
  <c r="O14" i="12"/>
  <c r="N14" i="10"/>
  <c r="M14" i="10"/>
  <c r="L14" i="10"/>
  <c r="K14" i="10"/>
  <c r="J14" i="10"/>
  <c r="I14" i="10"/>
  <c r="H14" i="10"/>
  <c r="G14" i="10"/>
  <c r="F14" i="10"/>
  <c r="E14" i="10"/>
  <c r="D14" i="10"/>
  <c r="C14" i="10"/>
  <c r="N13" i="10"/>
  <c r="M13" i="10"/>
  <c r="M5" i="7"/>
  <c r="L13" i="10"/>
  <c r="L5" i="7"/>
  <c r="K13" i="10"/>
  <c r="K5" i="7"/>
  <c r="K10" i="7"/>
  <c r="J13" i="10"/>
  <c r="J5" i="7"/>
  <c r="I13" i="10"/>
  <c r="I5" i="7"/>
  <c r="H13" i="10"/>
  <c r="H5" i="7"/>
  <c r="G13" i="10"/>
  <c r="G5" i="7"/>
  <c r="F13" i="10"/>
  <c r="F5" i="7"/>
  <c r="E13" i="10"/>
  <c r="E5" i="7"/>
  <c r="D13" i="10"/>
  <c r="D5" i="7"/>
  <c r="C13" i="10"/>
  <c r="C5" i="7"/>
  <c r="N12" i="10"/>
  <c r="M12" i="10"/>
  <c r="L12" i="10"/>
  <c r="K12" i="10"/>
  <c r="J12" i="10"/>
  <c r="I12" i="10"/>
  <c r="H12" i="10"/>
  <c r="G12" i="10"/>
  <c r="F12" i="10"/>
  <c r="E12" i="10"/>
  <c r="D12" i="10"/>
  <c r="C12" i="10"/>
  <c r="O11" i="10"/>
  <c r="O10" i="10"/>
  <c r="O9" i="10"/>
  <c r="O8" i="10"/>
  <c r="O7" i="10"/>
  <c r="O6" i="10"/>
  <c r="O5" i="10"/>
  <c r="O4" i="10"/>
  <c r="M11" i="14"/>
  <c r="L9" i="14"/>
  <c r="K9" i="14"/>
  <c r="J9" i="14"/>
  <c r="I9" i="14"/>
  <c r="H9" i="14"/>
  <c r="G9" i="14"/>
  <c r="F11" i="14"/>
  <c r="E9" i="14"/>
  <c r="C9" i="14"/>
  <c r="D12" i="4"/>
  <c r="E12" i="4"/>
  <c r="F12" i="4"/>
  <c r="G12" i="4"/>
  <c r="H12" i="4"/>
  <c r="I12" i="4"/>
  <c r="J12" i="4"/>
  <c r="K12" i="4"/>
  <c r="L12" i="4"/>
  <c r="M12" i="4"/>
  <c r="N12" i="4"/>
  <c r="C12" i="4"/>
  <c r="C14" i="4"/>
  <c r="O5" i="4"/>
  <c r="O6" i="4"/>
  <c r="O7" i="4"/>
  <c r="O8" i="4"/>
  <c r="O9" i="4"/>
  <c r="O10" i="4"/>
  <c r="O11" i="4"/>
  <c r="O4" i="4"/>
  <c r="D11" i="14"/>
  <c r="C11" i="14"/>
  <c r="H11" i="14"/>
  <c r="C10" i="14"/>
  <c r="L11" i="14"/>
  <c r="H10" i="14"/>
  <c r="D9" i="14"/>
  <c r="G11" i="14"/>
  <c r="K11" i="14"/>
  <c r="I11" i="14"/>
  <c r="E11" i="14"/>
  <c r="J10" i="7"/>
  <c r="N9" i="14"/>
  <c r="O13" i="10"/>
  <c r="N5" i="7"/>
  <c r="O14" i="10"/>
  <c r="M9" i="14"/>
  <c r="F9" i="14"/>
  <c r="M10" i="7"/>
  <c r="E10" i="7"/>
  <c r="O18" i="12"/>
  <c r="N10" i="14"/>
  <c r="J11" i="14"/>
  <c r="G10" i="7"/>
  <c r="O6" i="7"/>
  <c r="F10" i="7"/>
  <c r="D10" i="7"/>
  <c r="H10" i="7"/>
  <c r="K10" i="14"/>
  <c r="I10" i="7"/>
  <c r="C10" i="7"/>
  <c r="L10" i="7"/>
  <c r="O10" i="14"/>
  <c r="M10" i="3"/>
  <c r="O5" i="7"/>
  <c r="N10" i="7"/>
  <c r="O10" i="7"/>
  <c r="N11" i="14"/>
  <c r="O11" i="14"/>
  <c r="O9" i="14"/>
  <c r="D14" i="4"/>
  <c r="E14" i="4"/>
  <c r="F14" i="4"/>
  <c r="G14" i="4"/>
  <c r="H14" i="4"/>
  <c r="I14" i="4"/>
  <c r="J14" i="4"/>
  <c r="K14" i="4"/>
  <c r="L14" i="4"/>
  <c r="M14" i="4"/>
  <c r="N14" i="4"/>
  <c r="D13" i="4"/>
  <c r="D4" i="7"/>
  <c r="E13" i="4"/>
  <c r="E4" i="7"/>
  <c r="F13" i="4"/>
  <c r="F4" i="7"/>
  <c r="G13" i="4"/>
  <c r="G4" i="7"/>
  <c r="H13" i="4"/>
  <c r="H4" i="7"/>
  <c r="I13" i="4"/>
  <c r="I4" i="7"/>
  <c r="J13" i="4"/>
  <c r="J4" i="7"/>
  <c r="K13" i="4"/>
  <c r="K4" i="7"/>
  <c r="L13" i="4"/>
  <c r="L4" i="7"/>
  <c r="M13" i="4"/>
  <c r="M4" i="7"/>
  <c r="N13" i="4"/>
  <c r="C13" i="4"/>
  <c r="C4" i="7"/>
  <c r="D10" i="3"/>
  <c r="E10" i="3"/>
  <c r="F10" i="3"/>
  <c r="G10" i="3"/>
  <c r="H10" i="3"/>
  <c r="I10" i="3"/>
  <c r="J10" i="3"/>
  <c r="K10" i="3"/>
  <c r="L10" i="3"/>
  <c r="N10" i="3"/>
  <c r="O10" i="3"/>
  <c r="C10" i="3"/>
  <c r="O5" i="3"/>
  <c r="O6" i="3"/>
  <c r="O7" i="3"/>
  <c r="O8" i="3"/>
  <c r="O4" i="3"/>
  <c r="J9" i="7"/>
  <c r="J11" i="7"/>
  <c r="I11" i="7"/>
  <c r="I9" i="7"/>
  <c r="N4" i="7"/>
  <c r="O13" i="4"/>
  <c r="F11" i="7"/>
  <c r="F9" i="7"/>
  <c r="M11" i="7"/>
  <c r="M9" i="7"/>
  <c r="E11" i="7"/>
  <c r="E9" i="7"/>
  <c r="L11" i="7"/>
  <c r="L9" i="7"/>
  <c r="H11" i="7"/>
  <c r="H9" i="7"/>
  <c r="D11" i="7"/>
  <c r="D9" i="7"/>
  <c r="C9" i="7"/>
  <c r="C11" i="7"/>
  <c r="K11" i="7"/>
  <c r="K9" i="7"/>
  <c r="G11" i="7"/>
  <c r="G9" i="7"/>
  <c r="O14" i="4"/>
  <c r="O4" i="7"/>
  <c r="N11" i="7"/>
  <c r="O11" i="7"/>
  <c r="N9" i="7"/>
  <c r="O9" i="7"/>
</calcChain>
</file>

<file path=xl/sharedStrings.xml><?xml version="1.0" encoding="utf-8"?>
<sst xmlns="http://schemas.openxmlformats.org/spreadsheetml/2006/main" count="149" uniqueCount="51">
  <si>
    <t>Blog</t>
  </si>
  <si>
    <t>Facebook</t>
  </si>
  <si>
    <t>Twitter</t>
  </si>
  <si>
    <t>LinkedIn</t>
  </si>
  <si>
    <t>NOTES</t>
  </si>
  <si>
    <t>TOTAL</t>
  </si>
  <si>
    <t>GRAND TOTAL</t>
  </si>
  <si>
    <t>MÉTRIQUES DE MARKETING DE CONTENU</t>
  </si>
  <si>
    <t>CLIENTS</t>
  </si>
  <si>
    <t>SOURCES DES CLIENTS POTENTIELS</t>
  </si>
  <si>
    <t>Croissance mensuelle</t>
  </si>
  <si>
    <t>Circulation directe</t>
  </si>
  <si>
    <t>Marketing par e-mail</t>
  </si>
  <si>
    <t>Recherche organique</t>
  </si>
  <si>
    <t>Recherche payée</t>
  </si>
  <si>
    <t>Recommandations</t>
  </si>
  <si>
    <t>Réseaux sociaux</t>
  </si>
  <si>
    <t>Autres campagnes</t>
  </si>
  <si>
    <t>Sources hors ligne</t>
  </si>
  <si>
    <t>TOTAL EN LIGNE</t>
  </si>
  <si>
    <t>TAUX DE CONVERSION</t>
  </si>
  <si>
    <t>VISITES</t>
  </si>
  <si>
    <t>Clients potentiels</t>
  </si>
  <si>
    <t>% DE VISITE VERS CLIENT POTENTIEL</t>
  </si>
  <si>
    <t>% DE VISITE VERS CLIENT</t>
  </si>
  <si>
    <t>PORTÉE</t>
  </si>
  <si>
    <t>Abonnés</t>
  </si>
  <si>
    <t>E-mail</t>
  </si>
  <si>
    <t>Adresses e-mail</t>
  </si>
  <si>
    <t>Aime</t>
  </si>
  <si>
    <t>Les abonnés des entreprises</t>
  </si>
  <si>
    <t>Abonnés à la page de l’entreprise</t>
  </si>
  <si>
    <t>CLIENTS POTENTIELS</t>
  </si>
  <si>
    <t>Autre 1</t>
  </si>
  <si>
    <t>Autre 2</t>
  </si>
  <si>
    <t>Autre 3</t>
  </si>
  <si>
    <t>Autre 4</t>
  </si>
  <si>
    <t>CLIQUER ICI POUR CRÉER DANS SMARTSHEET</t>
  </si>
  <si>
    <t>Croissance mensuelle</t>
    <phoneticPr fontId="11" type="noConversion"/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</si>
  <si>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  <phoneticPr fontId="11" type="noConversion"/>
  </si>
  <si>
    <t>% DE CLIENT POTENTIEL VERS CLIENT</t>
    <phoneticPr fontId="11" type="noConversion"/>
  </si>
  <si>
    <t>% DES CLIENTS GÉNÉRÉS par le MARKETING</t>
    <phoneticPr fontId="11" type="noConversion"/>
  </si>
  <si>
    <t>PORTÉE PAR CANAL</t>
    <phoneticPr fontId="11" type="noConversion"/>
  </si>
  <si>
    <t>SOURCES DE LA VISITE DU SITE WEB</t>
    <phoneticPr fontId="11" type="noConversion"/>
  </si>
  <si>
    <t>Recherche payée</t>
    <phoneticPr fontId="11" type="noConversion"/>
  </si>
  <si>
    <t>Circulation directe</t>
    <phoneticPr fontId="11" type="noConversion"/>
  </si>
  <si>
    <t>SOURCES DES CLIENTS POTENTIELS</t>
    <phoneticPr fontId="11" type="noConversion"/>
  </si>
  <si>
    <t>% DE VISITE VERS CLIENT POTENTIEL</t>
    <phoneticPr fontId="11" type="noConversion"/>
  </si>
  <si>
    <t>Marketing par e-mail</t>
    <phoneticPr fontId="11" type="noConversion"/>
  </si>
  <si>
    <t>Sources hors ligne</t>
    <phoneticPr fontId="11" type="noConversion"/>
  </si>
  <si>
    <t>Recherche organique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</si>
</sst>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h:mm\ AM/PM;@"/>
    <numFmt numFmtId="165" formatCode="[$-409]mmm\-yy;@"/>
    <numFmt numFmtId="166" formatCode="[$-40C]mmm\-yy;@"/>
  </numFmts>
  <fonts count="1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0"/>
      <color theme="1"/>
      <name val="Century Gothic"/>
      <family val="1"/>
    </font>
    <font>
      <sz val="12"/>
      <color theme="1"/>
      <name val="Century Gothic"/>
      <family val="1"/>
    </font>
    <font>
      <b/>
      <sz val="10"/>
      <color theme="0"/>
      <name val="Century Gothic"/>
      <family val="1"/>
    </font>
    <font>
      <b/>
      <sz val="10"/>
      <color theme="0"/>
      <name val="Century Gothic"/>
      <family val="2"/>
    </font>
    <font>
      <b/>
      <sz val="16"/>
      <color theme="0" tint="-0.499984740745262"/>
      <name val="Century Gothic"/>
      <family val="1"/>
    </font>
    <font>
      <u/>
      <sz val="12"/>
      <color theme="10"/>
      <name val="Calibri"/>
      <family val="2"/>
      <scheme val="minor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2E8F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10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4" borderId="0" xfId="0" applyFont="1" applyFill="1" applyAlignment="1">
      <alignment vertical="center"/>
    </xf>
    <xf numFmtId="0" fontId="4" fillId="0" borderId="0" xfId="2"/>
    <xf numFmtId="164" fontId="5" fillId="2" borderId="1" xfId="0" applyNumberFormat="1" applyFont="1" applyFill="1" applyBorder="1" applyAlignment="1">
      <alignment horizontal="left" vertical="center" indent="1"/>
    </xf>
    <xf numFmtId="164" fontId="5" fillId="3" borderId="1" xfId="0" applyNumberFormat="1" applyFont="1" applyFill="1" applyBorder="1" applyAlignment="1">
      <alignment horizontal="left" vertical="center" indent="1"/>
    </xf>
    <xf numFmtId="0" fontId="6" fillId="0" borderId="0" xfId="0" applyFont="1"/>
    <xf numFmtId="0" fontId="2" fillId="4" borderId="0" xfId="0" applyFont="1" applyFill="1"/>
    <xf numFmtId="1" fontId="5" fillId="6" borderId="1" xfId="0" applyNumberFormat="1" applyFont="1" applyFill="1" applyBorder="1" applyAlignment="1">
      <alignment horizontal="right" vertical="center" indent="1"/>
    </xf>
    <xf numFmtId="164" fontId="5" fillId="4" borderId="0" xfId="0" applyNumberFormat="1" applyFont="1" applyFill="1" applyAlignment="1">
      <alignment horizontal="left" vertical="center" indent="1"/>
    </xf>
    <xf numFmtId="9" fontId="8" fillId="4" borderId="0" xfId="1" applyFont="1" applyFill="1" applyBorder="1" applyAlignment="1">
      <alignment horizontal="right" vertical="center" indent="1"/>
    </xf>
    <xf numFmtId="0" fontId="5" fillId="6" borderId="1" xfId="0" applyFont="1" applyFill="1" applyBorder="1" applyAlignment="1">
      <alignment horizontal="left" vertical="center" indent="1"/>
    </xf>
    <xf numFmtId="1" fontId="5" fillId="7" borderId="1" xfId="0" applyNumberFormat="1" applyFont="1" applyFill="1" applyBorder="1" applyAlignment="1">
      <alignment horizontal="right" vertical="center" indent="1"/>
    </xf>
    <xf numFmtId="0" fontId="5" fillId="7" borderId="1" xfId="0" applyFont="1" applyFill="1" applyBorder="1" applyAlignment="1">
      <alignment horizontal="left" vertical="center" indent="1"/>
    </xf>
    <xf numFmtId="9" fontId="8" fillId="8" borderId="1" xfId="1" applyFont="1" applyFill="1" applyBorder="1" applyAlignment="1">
      <alignment horizontal="right" vertical="center" indent="1"/>
    </xf>
    <xf numFmtId="9" fontId="8" fillId="9" borderId="1" xfId="1" applyFont="1" applyFill="1" applyBorder="1" applyAlignment="1">
      <alignment horizontal="right" vertical="center" indent="1"/>
    </xf>
    <xf numFmtId="0" fontId="7" fillId="10" borderId="3" xfId="0" applyFont="1" applyFill="1" applyBorder="1" applyAlignment="1">
      <alignment horizontal="left" vertical="center" indent="1"/>
    </xf>
    <xf numFmtId="165" fontId="7" fillId="10" borderId="4" xfId="0" applyNumberFormat="1" applyFont="1" applyFill="1" applyBorder="1" applyAlignment="1">
      <alignment horizontal="left" vertical="center" indent="1"/>
    </xf>
    <xf numFmtId="165" fontId="7" fillId="10" borderId="4" xfId="0" applyNumberFormat="1" applyFont="1" applyFill="1" applyBorder="1" applyAlignment="1">
      <alignment horizontal="center" vertical="center"/>
    </xf>
    <xf numFmtId="9" fontId="8" fillId="9" borderId="1" xfId="1" applyFont="1" applyFill="1" applyBorder="1" applyAlignment="1">
      <alignment horizontal="center" vertical="center"/>
    </xf>
    <xf numFmtId="9" fontId="8" fillId="8" borderId="1" xfId="1" applyFont="1" applyFill="1" applyBorder="1" applyAlignment="1">
      <alignment horizontal="center" vertical="center"/>
    </xf>
    <xf numFmtId="1" fontId="8" fillId="10" borderId="1" xfId="0" applyNumberFormat="1" applyFont="1" applyFill="1" applyBorder="1" applyAlignment="1">
      <alignment horizontal="right" vertical="center" indent="1"/>
    </xf>
    <xf numFmtId="164" fontId="7" fillId="8" borderId="1" xfId="0" applyNumberFormat="1" applyFont="1" applyFill="1" applyBorder="1" applyAlignment="1">
      <alignment horizontal="right" vertical="center" indent="1"/>
    </xf>
    <xf numFmtId="164" fontId="7" fillId="10" borderId="1" xfId="0" applyNumberFormat="1" applyFont="1" applyFill="1" applyBorder="1" applyAlignment="1">
      <alignment horizontal="right" vertical="center" indent="1"/>
    </xf>
    <xf numFmtId="9" fontId="8" fillId="10" borderId="1" xfId="1" applyFont="1" applyFill="1" applyBorder="1" applyAlignment="1">
      <alignment horizontal="right" vertical="center" indent="1"/>
    </xf>
    <xf numFmtId="164" fontId="5" fillId="4" borderId="0" xfId="0" applyNumberFormat="1" applyFont="1" applyFill="1" applyAlignment="1">
      <alignment horizontal="center" vertical="center"/>
    </xf>
    <xf numFmtId="0" fontId="2" fillId="0" borderId="0" xfId="0" applyFont="1" applyAlignment="1">
      <alignment vertical="top"/>
    </xf>
    <xf numFmtId="0" fontId="9" fillId="4" borderId="0" xfId="0" applyFont="1" applyFill="1" applyAlignment="1">
      <alignment vertical="top"/>
    </xf>
    <xf numFmtId="0" fontId="3" fillId="4" borderId="0" xfId="0" applyFont="1" applyFill="1" applyAlignment="1">
      <alignment vertical="top"/>
    </xf>
    <xf numFmtId="0" fontId="0" fillId="0" borderId="0" xfId="0" applyAlignment="1">
      <alignment vertical="top"/>
    </xf>
    <xf numFmtId="166" fontId="7" fillId="10" borderId="4" xfId="0" applyNumberFormat="1" applyFont="1" applyFill="1" applyBorder="1" applyAlignment="1">
      <alignment horizontal="right" vertical="center" indent="1"/>
    </xf>
    <xf numFmtId="0" fontId="2" fillId="0" borderId="2" xfId="2" applyFont="1" applyBorder="1" applyAlignment="1">
      <alignment horizontal="left" vertical="center" wrapText="1" indent="2"/>
    </xf>
    <xf numFmtId="164" fontId="5" fillId="2" borderId="1" xfId="0" applyNumberFormat="1" applyFont="1" applyFill="1" applyBorder="1" applyAlignment="1">
      <alignment horizontal="left" vertical="center" wrapText="1" indent="1"/>
    </xf>
    <xf numFmtId="0" fontId="12" fillId="5" borderId="0" xfId="3" applyFont="1" applyFill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9" defaultPivotStyle="PivotStyleMedium7"/>
  <colors>
    <mruColors>
      <color rgb="FFE2E8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-FR" sz="1800"/>
              <a:t>PORTÉE PAR CANAL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Portée!$B$4</c:f>
              <c:strCache>
                <c:ptCount val="1"/>
                <c:pt idx="0">
                  <c:v>Blog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Portée!$C$3:$N$3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Portée!$C$4:$N$4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9E6E-494E-AD4B-83651C9273A2}"/>
            </c:ext>
          </c:extLst>
        </c:ser>
        <c:ser>
          <c:idx val="1"/>
          <c:order val="1"/>
          <c:tx>
            <c:strRef>
              <c:f>Portée!$B$5</c:f>
              <c:strCache>
                <c:ptCount val="1"/>
                <c:pt idx="0">
                  <c:v>E-mail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Portée!$C$3:$N$3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Portée!$C$5:$N$5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9E6E-494E-AD4B-83651C9273A2}"/>
            </c:ext>
          </c:extLst>
        </c:ser>
        <c:ser>
          <c:idx val="2"/>
          <c:order val="2"/>
          <c:tx>
            <c:strRef>
              <c:f>Portée!$B$6</c:f>
              <c:strCache>
                <c:ptCount val="1"/>
                <c:pt idx="0">
                  <c:v>Facebook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Portée!$C$3:$N$3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Portée!$C$6:$N$6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9E6E-494E-AD4B-83651C9273A2}"/>
            </c:ext>
          </c:extLst>
        </c:ser>
        <c:ser>
          <c:idx val="3"/>
          <c:order val="3"/>
          <c:tx>
            <c:strRef>
              <c:f>Portée!$B$7</c:f>
              <c:strCache>
                <c:ptCount val="1"/>
                <c:pt idx="0">
                  <c:v>Twitter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Portée!$C$3:$N$3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Portée!$C$7:$N$7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9E6E-494E-AD4B-83651C9273A2}"/>
            </c:ext>
          </c:extLst>
        </c:ser>
        <c:ser>
          <c:idx val="4"/>
          <c:order val="4"/>
          <c:tx>
            <c:strRef>
              <c:f>Portée!$B$8</c:f>
              <c:strCache>
                <c:ptCount val="1"/>
                <c:pt idx="0">
                  <c:v>LinkedIn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Portée!$C$3:$N$3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Portée!$C$8:$N$8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9E6E-494E-AD4B-83651C9273A2}"/>
            </c:ext>
          </c:extLst>
        </c:ser>
        <c:ser>
          <c:idx val="5"/>
          <c:order val="5"/>
          <c:tx>
            <c:strRef>
              <c:f>Portée!$B$9</c:f>
              <c:strCache>
                <c:ptCount val="1"/>
                <c:pt idx="0">
                  <c:v>Autre 1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Portée!$C$3:$N$3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Portée!$C$9:$N$9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9E6E-494E-AD4B-83651C9273A2}"/>
            </c:ext>
          </c:extLst>
        </c:ser>
        <c:ser>
          <c:idx val="6"/>
          <c:order val="6"/>
          <c:tx>
            <c:strRef>
              <c:f>Portée!$B$10</c:f>
              <c:strCache>
                <c:ptCount val="1"/>
                <c:pt idx="0">
                  <c:v>Autre 2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Portée!$C$3:$N$3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Portée!$C$10:$N$10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6-9E6E-494E-AD4B-83651C9273A2}"/>
            </c:ext>
          </c:extLst>
        </c:ser>
        <c:ser>
          <c:idx val="7"/>
          <c:order val="7"/>
          <c:tx>
            <c:strRef>
              <c:f>Portée!$B$11</c:f>
              <c:strCache>
                <c:ptCount val="1"/>
                <c:pt idx="0">
                  <c:v>Autre 3</c:v>
                </c:pt>
              </c:strCache>
            </c:strRef>
          </c:tx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Portée!$C$3:$N$3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Portée!$C$11:$N$11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7-9E6E-494E-AD4B-83651C9273A2}"/>
            </c:ext>
          </c:extLst>
        </c:ser>
        <c:ser>
          <c:idx val="8"/>
          <c:order val="8"/>
          <c:tx>
            <c:strRef>
              <c:f>Portée!$B$12</c:f>
              <c:strCache>
                <c:ptCount val="1"/>
                <c:pt idx="0">
                  <c:v>Autre 4</c:v>
                </c:pt>
              </c:strCache>
            </c:strRef>
          </c:tx>
          <c:spPr>
            <a:solidFill>
              <a:schemeClr val="accent3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Portée!$C$3:$N$3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Portée!$C$12:$N$12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8-9E6E-494E-AD4B-83651C927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974784"/>
        <c:axId val="63997056"/>
      </c:barChart>
      <c:dateAx>
        <c:axId val="63974784"/>
        <c:scaling>
          <c:orientation val="minMax"/>
        </c:scaling>
        <c:delete val="0"/>
        <c:axPos val="b"/>
        <c:numFmt formatCode="[$-40C]mmm\-yy;@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3997056"/>
        <c:crosses val="autoZero"/>
        <c:auto val="1"/>
        <c:lblOffset val="100"/>
        <c:baseTimeUnit val="months"/>
      </c:dateAx>
      <c:valAx>
        <c:axId val="6399705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63974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-FR" sz="1800"/>
              <a:t>% DE CLIENT POTENTIEL VERS CLIENT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1"/>
        <c:ser>
          <c:idx val="0"/>
          <c:order val="0"/>
          <c:marker>
            <c:symbol val="circle"/>
            <c:size val="35"/>
          </c:marker>
          <c:dPt>
            <c:idx val="0"/>
            <c:marker>
              <c:spPr>
                <a:solidFill>
                  <a:schemeClr val="accent1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F77-884C-B3A4-7C3C51B20A2C}"/>
              </c:ext>
            </c:extLst>
          </c:dPt>
          <c:dPt>
            <c:idx val="1"/>
            <c:marker>
              <c:spPr>
                <a:solidFill>
                  <a:schemeClr val="accent2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F77-884C-B3A4-7C3C51B20A2C}"/>
              </c:ext>
            </c:extLst>
          </c:dPt>
          <c:dPt>
            <c:idx val="2"/>
            <c:marker>
              <c:spPr>
                <a:solidFill>
                  <a:schemeClr val="accent3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1F77-884C-B3A4-7C3C51B20A2C}"/>
              </c:ext>
            </c:extLst>
          </c:dPt>
          <c:dPt>
            <c:idx val="3"/>
            <c:marker>
              <c:spPr>
                <a:solidFill>
                  <a:schemeClr val="accent4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1F77-884C-B3A4-7C3C51B20A2C}"/>
              </c:ext>
            </c:extLst>
          </c:dPt>
          <c:dPt>
            <c:idx val="4"/>
            <c:marker>
              <c:spPr>
                <a:solidFill>
                  <a:schemeClr val="accent5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1F77-884C-B3A4-7C3C51B20A2C}"/>
              </c:ext>
            </c:extLst>
          </c:dPt>
          <c:dPt>
            <c:idx val="5"/>
            <c:marker>
              <c:spPr>
                <a:solidFill>
                  <a:schemeClr val="accent6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6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1F77-884C-B3A4-7C3C51B20A2C}"/>
              </c:ext>
            </c:extLst>
          </c:dPt>
          <c:dPt>
            <c:idx val="6"/>
            <c:marker>
              <c:spPr>
                <a:solidFill>
                  <a:schemeClr val="accent1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1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1F77-884C-B3A4-7C3C51B20A2C}"/>
              </c:ext>
            </c:extLst>
          </c:dPt>
          <c:dPt>
            <c:idx val="7"/>
            <c:marker>
              <c:spPr>
                <a:solidFill>
                  <a:schemeClr val="accent2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2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1F77-884C-B3A4-7C3C51B20A2C}"/>
              </c:ext>
            </c:extLst>
          </c:dPt>
          <c:dPt>
            <c:idx val="8"/>
            <c:marker>
              <c:spPr>
                <a:solidFill>
                  <a:schemeClr val="accent3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3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1F77-884C-B3A4-7C3C51B20A2C}"/>
              </c:ext>
            </c:extLst>
          </c:dPt>
          <c:dPt>
            <c:idx val="9"/>
            <c:marker>
              <c:spPr>
                <a:solidFill>
                  <a:schemeClr val="accent4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4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1F77-884C-B3A4-7C3C51B20A2C}"/>
              </c:ext>
            </c:extLst>
          </c:dPt>
          <c:dPt>
            <c:idx val="10"/>
            <c:marker>
              <c:spPr>
                <a:solidFill>
                  <a:schemeClr val="accent5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5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1F77-884C-B3A4-7C3C51B20A2C}"/>
              </c:ext>
            </c:extLst>
          </c:dPt>
          <c:dPt>
            <c:idx val="11"/>
            <c:marker>
              <c:spPr>
                <a:solidFill>
                  <a:schemeClr val="accent6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6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1F77-884C-B3A4-7C3C51B20A2C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F77-884C-B3A4-7C3C51B20A2C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1F77-884C-B3A4-7C3C51B20A2C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1F77-884C-B3A4-7C3C51B20A2C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1F77-884C-B3A4-7C3C51B20A2C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1F77-884C-B3A4-7C3C51B20A2C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1F77-884C-B3A4-7C3C51B20A2C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1F77-884C-B3A4-7C3C51B20A2C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1F77-884C-B3A4-7C3C51B20A2C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1F77-884C-B3A4-7C3C51B20A2C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1F77-884C-B3A4-7C3C51B20A2C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1F77-884C-B3A4-7C3C51B20A2C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1F77-884C-B3A4-7C3C51B20A2C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'Taux de conversion'!$C$8:$N$8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'Taux de conversion'!$C$10:$N$10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1F77-884C-B3A4-7C3C51B20A2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4742528"/>
        <c:axId val="64744064"/>
      </c:lineChart>
      <c:dateAx>
        <c:axId val="64742528"/>
        <c:scaling>
          <c:orientation val="minMax"/>
        </c:scaling>
        <c:delete val="0"/>
        <c:axPos val="b"/>
        <c:numFmt formatCode="[$-40C]mmm\-yy;@" sourceLinked="1"/>
        <c:majorTickMark val="out"/>
        <c:minorTickMark val="none"/>
        <c:tickLblPos val="low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4744064"/>
        <c:crosses val="autoZero"/>
        <c:auto val="1"/>
        <c:lblOffset val="100"/>
        <c:baseTimeUnit val="months"/>
      </c:dateAx>
      <c:valAx>
        <c:axId val="6474406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64742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-FR"/>
              <a:t>% DE VISITE VERS CLIENT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1"/>
        <c:ser>
          <c:idx val="0"/>
          <c:order val="0"/>
          <c:marker>
            <c:symbol val="circle"/>
            <c:size val="35"/>
            <c:spPr>
              <a:ln>
                <a:noFill/>
              </a:ln>
            </c:spPr>
          </c:marker>
          <c:dPt>
            <c:idx val="0"/>
            <c:marker>
              <c:spPr>
                <a:solidFill>
                  <a:schemeClr val="accent1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F7D-5446-B037-FE43E3114C46}"/>
              </c:ext>
            </c:extLst>
          </c:dPt>
          <c:dPt>
            <c:idx val="1"/>
            <c:marker>
              <c:spPr>
                <a:solidFill>
                  <a:schemeClr val="accent2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F7D-5446-B037-FE43E3114C46}"/>
              </c:ext>
            </c:extLst>
          </c:dPt>
          <c:dPt>
            <c:idx val="2"/>
            <c:marker>
              <c:spPr>
                <a:solidFill>
                  <a:schemeClr val="accent3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F7D-5446-B037-FE43E3114C46}"/>
              </c:ext>
            </c:extLst>
          </c:dPt>
          <c:dPt>
            <c:idx val="3"/>
            <c:marker>
              <c:spPr>
                <a:solidFill>
                  <a:schemeClr val="accent4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3F7D-5446-B037-FE43E3114C46}"/>
              </c:ext>
            </c:extLst>
          </c:dPt>
          <c:dPt>
            <c:idx val="4"/>
            <c:marker>
              <c:spPr>
                <a:solidFill>
                  <a:schemeClr val="accent5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3F7D-5446-B037-FE43E3114C46}"/>
              </c:ext>
            </c:extLst>
          </c:dPt>
          <c:dPt>
            <c:idx val="5"/>
            <c:marker>
              <c:spPr>
                <a:solidFill>
                  <a:schemeClr val="accent6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6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3F7D-5446-B037-FE43E3114C46}"/>
              </c:ext>
            </c:extLst>
          </c:dPt>
          <c:dPt>
            <c:idx val="6"/>
            <c:marker>
              <c:spPr>
                <a:solidFill>
                  <a:schemeClr val="accent1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1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3F7D-5446-B037-FE43E3114C46}"/>
              </c:ext>
            </c:extLst>
          </c:dPt>
          <c:dPt>
            <c:idx val="7"/>
            <c:marker>
              <c:spPr>
                <a:solidFill>
                  <a:schemeClr val="accent2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2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3F7D-5446-B037-FE43E3114C46}"/>
              </c:ext>
            </c:extLst>
          </c:dPt>
          <c:dPt>
            <c:idx val="8"/>
            <c:marker>
              <c:spPr>
                <a:solidFill>
                  <a:schemeClr val="accent3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3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3F7D-5446-B037-FE43E3114C46}"/>
              </c:ext>
            </c:extLst>
          </c:dPt>
          <c:dPt>
            <c:idx val="9"/>
            <c:marker>
              <c:spPr>
                <a:solidFill>
                  <a:schemeClr val="accent4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4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3F7D-5446-B037-FE43E3114C46}"/>
              </c:ext>
            </c:extLst>
          </c:dPt>
          <c:dPt>
            <c:idx val="10"/>
            <c:marker>
              <c:spPr>
                <a:solidFill>
                  <a:schemeClr val="accent5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5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3F7D-5446-B037-FE43E3114C46}"/>
              </c:ext>
            </c:extLst>
          </c:dPt>
          <c:dPt>
            <c:idx val="11"/>
            <c:marker>
              <c:spPr>
                <a:solidFill>
                  <a:schemeClr val="accent6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6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3F7D-5446-B037-FE43E3114C46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F7D-5446-B037-FE43E3114C46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3F7D-5446-B037-FE43E3114C46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3F7D-5446-B037-FE43E3114C46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3F7D-5446-B037-FE43E3114C46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3F7D-5446-B037-FE43E3114C46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3F7D-5446-B037-FE43E3114C46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3F7D-5446-B037-FE43E3114C46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3F7D-5446-B037-FE43E3114C46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3F7D-5446-B037-FE43E3114C46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3F7D-5446-B037-FE43E3114C46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3F7D-5446-B037-FE43E3114C46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3F7D-5446-B037-FE43E3114C46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'Taux de conversion'!$C$8:$N$8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'Taux de conversion'!$C$11:$N$11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3F7D-5446-B037-FE43E3114C4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5412096"/>
        <c:axId val="65450752"/>
      </c:lineChart>
      <c:dateAx>
        <c:axId val="65412096"/>
        <c:scaling>
          <c:orientation val="minMax"/>
        </c:scaling>
        <c:delete val="0"/>
        <c:axPos val="b"/>
        <c:numFmt formatCode="[$-40C]mmm\-yy;@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5450752"/>
        <c:crosses val="autoZero"/>
        <c:auto val="1"/>
        <c:lblOffset val="100"/>
        <c:baseTimeUnit val="months"/>
      </c:dateAx>
      <c:valAx>
        <c:axId val="6545075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65412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08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-FR"/>
              <a:t>PORTÉE PAR CANAL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8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'Portée — EXEMPLE'!$B$4</c:f>
              <c:strCache>
                <c:ptCount val="1"/>
                <c:pt idx="0">
                  <c:v>Blog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'Portée — EXEMPLE'!$C$3:$N$3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'Portée — EXEMPLE'!$C$4:$N$4</c:f>
              <c:numCache>
                <c:formatCode>0</c:formatCode>
                <c:ptCount val="12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950</c:v>
                </c:pt>
                <c:pt idx="11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B6-411E-BCC1-11C251E67144}"/>
            </c:ext>
          </c:extLst>
        </c:ser>
        <c:ser>
          <c:idx val="1"/>
          <c:order val="1"/>
          <c:tx>
            <c:strRef>
              <c:f>'Portée — EXEMPLE'!$B$5</c:f>
              <c:strCache>
                <c:ptCount val="1"/>
                <c:pt idx="0">
                  <c:v>E-mail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'Portée — EXEMPLE'!$C$3:$N$3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'Portée — EXEMPLE'!$C$5:$N$5</c:f>
              <c:numCache>
                <c:formatCode>0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B6-411E-BCC1-11C251E67144}"/>
            </c:ext>
          </c:extLst>
        </c:ser>
        <c:ser>
          <c:idx val="2"/>
          <c:order val="2"/>
          <c:tx>
            <c:strRef>
              <c:f>'Portée — EXEMPLE'!$B$6</c:f>
              <c:strCache>
                <c:ptCount val="1"/>
                <c:pt idx="0">
                  <c:v>Facebook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'Portée — EXEMPLE'!$C$3:$N$3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'Portée — EXEMPLE'!$C$6:$N$6</c:f>
              <c:numCache>
                <c:formatCode>0</c:formatCode>
                <c:ptCount val="12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B6-411E-BCC1-11C251E67144}"/>
            </c:ext>
          </c:extLst>
        </c:ser>
        <c:ser>
          <c:idx val="3"/>
          <c:order val="3"/>
          <c:tx>
            <c:strRef>
              <c:f>'Portée — EXEMPLE'!$B$7</c:f>
              <c:strCache>
                <c:ptCount val="1"/>
                <c:pt idx="0">
                  <c:v>Twitter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'Portée — EXEMPLE'!$C$3:$N$3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'Portée — EXEMPLE'!$C$7:$N$7</c:f>
              <c:numCache>
                <c:formatCode>0</c:formatCode>
                <c:ptCount val="12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B6-411E-BCC1-11C251E67144}"/>
            </c:ext>
          </c:extLst>
        </c:ser>
        <c:ser>
          <c:idx val="4"/>
          <c:order val="4"/>
          <c:tx>
            <c:strRef>
              <c:f>'Portée — EXEMPLE'!$B$8</c:f>
              <c:strCache>
                <c:ptCount val="1"/>
                <c:pt idx="0">
                  <c:v>LinkedIn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'Portée — EXEMPLE'!$C$3:$N$3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'Portée — EXEMPLE'!$C$8:$N$8</c:f>
              <c:numCache>
                <c:formatCode>0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B6-411E-BCC1-11C251E67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5153280"/>
        <c:axId val="65163264"/>
      </c:barChart>
      <c:dateAx>
        <c:axId val="65153280"/>
        <c:scaling>
          <c:orientation val="minMax"/>
        </c:scaling>
        <c:delete val="0"/>
        <c:axPos val="b"/>
        <c:numFmt formatCode="[$-40C]mmm\-yy;@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5163264"/>
        <c:crosses val="autoZero"/>
        <c:auto val="1"/>
        <c:lblOffset val="100"/>
        <c:baseTimeUnit val="months"/>
      </c:dateAx>
      <c:valAx>
        <c:axId val="6516326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65153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-FR"/>
              <a:t>VISITES DU SITE</a:t>
            </a:r>
            <a:r>
              <a:rPr lang="fr-FR" baseline="0"/>
              <a:t> PAR SOURCE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'Visites — EXEMPLE'!$B$4</c:f>
              <c:strCache>
                <c:ptCount val="1"/>
                <c:pt idx="0">
                  <c:v>Circulation directe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'Visites — EXEMPLE'!$C$3:$N$3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'Visites — EXEMPLE'!$C$4:$N$4</c:f>
              <c:numCache>
                <c:formatCode>0</c:formatCode>
                <c:ptCount val="12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950</c:v>
                </c:pt>
                <c:pt idx="11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6-4326-B420-1D159687EF7E}"/>
            </c:ext>
          </c:extLst>
        </c:ser>
        <c:ser>
          <c:idx val="1"/>
          <c:order val="1"/>
          <c:tx>
            <c:strRef>
              <c:f>'Visites — EXEMPLE'!$B$5</c:f>
              <c:strCache>
                <c:ptCount val="1"/>
                <c:pt idx="0">
                  <c:v>Marketing par e-mail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'Visites — EXEMPLE'!$C$3:$N$3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'Visites — EXEMPLE'!$C$5:$N$5</c:f>
              <c:numCache>
                <c:formatCode>0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66-4326-B420-1D159687EF7E}"/>
            </c:ext>
          </c:extLst>
        </c:ser>
        <c:ser>
          <c:idx val="2"/>
          <c:order val="2"/>
          <c:tx>
            <c:strRef>
              <c:f>'Visites — EXEMPLE'!$B$6</c:f>
              <c:strCache>
                <c:ptCount val="1"/>
                <c:pt idx="0">
                  <c:v>Recherche organique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'Visites — EXEMPLE'!$C$3:$N$3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'Visites — EXEMPLE'!$C$6:$N$6</c:f>
              <c:numCache>
                <c:formatCode>0</c:formatCode>
                <c:ptCount val="12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66-4326-B420-1D159687EF7E}"/>
            </c:ext>
          </c:extLst>
        </c:ser>
        <c:ser>
          <c:idx val="3"/>
          <c:order val="3"/>
          <c:tx>
            <c:strRef>
              <c:f>'Visites — EXEMPLE'!$B$7</c:f>
              <c:strCache>
                <c:ptCount val="1"/>
                <c:pt idx="0">
                  <c:v>Recherche payée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'Visites — EXEMPLE'!$C$3:$N$3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'Visites — EXEMPLE'!$C$7:$N$7</c:f>
              <c:numCache>
                <c:formatCode>0</c:formatCode>
                <c:ptCount val="12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66-4326-B420-1D159687EF7E}"/>
            </c:ext>
          </c:extLst>
        </c:ser>
        <c:ser>
          <c:idx val="4"/>
          <c:order val="4"/>
          <c:tx>
            <c:strRef>
              <c:f>'Visites — EXEMPLE'!$B$8</c:f>
              <c:strCache>
                <c:ptCount val="1"/>
                <c:pt idx="0">
                  <c:v>Recommandations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'Visites — EXEMPLE'!$C$3:$N$3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'Visites — EXEMPLE'!$C$8:$N$8</c:f>
              <c:numCache>
                <c:formatCode>0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66-4326-B420-1D159687EF7E}"/>
            </c:ext>
          </c:extLst>
        </c:ser>
        <c:ser>
          <c:idx val="5"/>
          <c:order val="5"/>
          <c:tx>
            <c:strRef>
              <c:f>'Visites — EXEMPLE'!$B$9</c:f>
              <c:strCache>
                <c:ptCount val="1"/>
                <c:pt idx="0">
                  <c:v>Réseaux sociaux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'Visites — EXEMPLE'!$C$3:$N$3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'Visites — EXEMPLE'!$C$9:$N$9</c:f>
              <c:numCache>
                <c:formatCode>0</c:formatCode>
                <c:ptCount val="12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66-4326-B420-1D159687EF7E}"/>
            </c:ext>
          </c:extLst>
        </c:ser>
        <c:ser>
          <c:idx val="6"/>
          <c:order val="6"/>
          <c:tx>
            <c:strRef>
              <c:f>'Visites — EXEMPLE'!$B$10</c:f>
              <c:strCache>
                <c:ptCount val="1"/>
                <c:pt idx="0">
                  <c:v>Autres campagnes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'Visites — EXEMPLE'!$C$3:$N$3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'Visites — EXEMPLE'!$C$10:$N$10</c:f>
              <c:numCache>
                <c:formatCode>0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A66-4326-B420-1D159687EF7E}"/>
            </c:ext>
          </c:extLst>
        </c:ser>
        <c:ser>
          <c:idx val="7"/>
          <c:order val="7"/>
          <c:tx>
            <c:strRef>
              <c:f>'Visites — EXEMPLE'!$B$11</c:f>
              <c:strCache>
                <c:ptCount val="1"/>
                <c:pt idx="0">
                  <c:v>Sources hors ligne</c:v>
                </c:pt>
              </c:strCache>
            </c:strRef>
          </c:tx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'Visites — EXEMPLE'!$C$3:$N$3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'Visites — EXEMPLE'!$C$11:$N$11</c:f>
              <c:numCache>
                <c:formatCode>0</c:formatCode>
                <c:ptCount val="12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A66-4326-B420-1D159687E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5312256"/>
        <c:axId val="65313792"/>
      </c:barChart>
      <c:dateAx>
        <c:axId val="65312256"/>
        <c:scaling>
          <c:orientation val="minMax"/>
        </c:scaling>
        <c:delete val="0"/>
        <c:axPos val="b"/>
        <c:numFmt formatCode="[$-40C]mmm\-yy;@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5313792"/>
        <c:crosses val="autoZero"/>
        <c:auto val="1"/>
        <c:lblOffset val="100"/>
        <c:baseTimeUnit val="months"/>
      </c:dateAx>
      <c:valAx>
        <c:axId val="6531379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65312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-FR"/>
              <a:t>TOTAL DES VISITES DU SITE WEB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'Visites — EXEMPLE'!$B$13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E342-F645-B900-EC61F5D5DA7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342-F645-B900-EC61F5D5DA7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E342-F645-B900-EC61F5D5DA7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342-F645-B900-EC61F5D5DA7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E342-F645-B900-EC61F5D5DA7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E342-F645-B900-EC61F5D5DA7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342-F645-B900-EC61F5D5DA7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E342-F645-B900-EC61F5D5DA7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E342-F645-B900-EC61F5D5DA7F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E342-F645-B900-EC61F5D5DA7F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E342-F645-B900-EC61F5D5DA7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E342-F645-B900-EC61F5D5DA7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342-F645-B900-EC61F5D5DA7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342-F645-B900-EC61F5D5DA7F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E342-F645-B900-EC61F5D5DA7F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E342-F645-B900-EC61F5D5DA7F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E342-F645-B900-EC61F5D5DA7F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E342-F645-B900-EC61F5D5DA7F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E342-F645-B900-EC61F5D5DA7F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E342-F645-B900-EC61F5D5DA7F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E342-F645-B900-EC61F5D5DA7F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E342-F645-B900-EC61F5D5DA7F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E342-F645-B900-EC61F5D5DA7F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E342-F645-B900-EC61F5D5DA7F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'Visites — EXEMPLE'!$C$12:$N$12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'Visites — EXEMPLE'!$C$13:$N$13</c:f>
              <c:numCache>
                <c:formatCode>0</c:formatCode>
                <c:ptCount val="12"/>
                <c:pt idx="0">
                  <c:v>894</c:v>
                </c:pt>
                <c:pt idx="1">
                  <c:v>896</c:v>
                </c:pt>
                <c:pt idx="2">
                  <c:v>898</c:v>
                </c:pt>
                <c:pt idx="3">
                  <c:v>900</c:v>
                </c:pt>
                <c:pt idx="4">
                  <c:v>902</c:v>
                </c:pt>
                <c:pt idx="5">
                  <c:v>904</c:v>
                </c:pt>
                <c:pt idx="6">
                  <c:v>906</c:v>
                </c:pt>
                <c:pt idx="7">
                  <c:v>908</c:v>
                </c:pt>
                <c:pt idx="8">
                  <c:v>910</c:v>
                </c:pt>
                <c:pt idx="9">
                  <c:v>912</c:v>
                </c:pt>
                <c:pt idx="10">
                  <c:v>1664</c:v>
                </c:pt>
                <c:pt idx="11">
                  <c:v>1716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89-4CF4-A450-068358A9EAD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3"/>
        <c:axId val="65784832"/>
        <c:axId val="65880832"/>
      </c:barChart>
      <c:dateAx>
        <c:axId val="65784832"/>
        <c:scaling>
          <c:orientation val="minMax"/>
        </c:scaling>
        <c:delete val="0"/>
        <c:axPos val="b"/>
        <c:numFmt formatCode="[$-40C]mmm\-yy;@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5880832"/>
        <c:crosses val="autoZero"/>
        <c:auto val="1"/>
        <c:lblOffset val="100"/>
        <c:baseTimeUnit val="months"/>
      </c:dateAx>
      <c:valAx>
        <c:axId val="6588083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65784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-FR"/>
              <a:t>CLIENTS POTENTIELS GÉNÉRÉS </a:t>
            </a:r>
            <a:r>
              <a:rPr lang="fr-FR" baseline="0"/>
              <a:t>PAR SOURCE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'Clients potentiels — EXEMPLE'!$B$4</c:f>
              <c:strCache>
                <c:ptCount val="1"/>
                <c:pt idx="0">
                  <c:v>Circulation directe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'Clients potentiels — EXEMPLE'!$C$3:$N$3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'Clients potentiels — EXEMPLE'!$C$4:$N$4</c:f>
              <c:numCache>
                <c:formatCode>0</c:formatCode>
                <c:ptCount val="12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950</c:v>
                </c:pt>
                <c:pt idx="11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B-9E4C-92CB-BA8BDECA71AB}"/>
            </c:ext>
          </c:extLst>
        </c:ser>
        <c:ser>
          <c:idx val="1"/>
          <c:order val="1"/>
          <c:tx>
            <c:strRef>
              <c:f>'Clients potentiels — EXEMPLE'!$B$5</c:f>
              <c:strCache>
                <c:ptCount val="1"/>
                <c:pt idx="0">
                  <c:v>Marketing par e-mail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'Clients potentiels — EXEMPLE'!$C$3:$N$3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'Clients potentiels — EXEMPLE'!$C$5:$N$5</c:f>
              <c:numCache>
                <c:formatCode>0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1B-9E4C-92CB-BA8BDECA71AB}"/>
            </c:ext>
          </c:extLst>
        </c:ser>
        <c:ser>
          <c:idx val="2"/>
          <c:order val="2"/>
          <c:tx>
            <c:strRef>
              <c:f>'Clients potentiels — EXEMPLE'!$B$6</c:f>
              <c:strCache>
                <c:ptCount val="1"/>
                <c:pt idx="0">
                  <c:v>Recherche organique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'Clients potentiels — EXEMPLE'!$C$3:$N$3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'Clients potentiels — EXEMPLE'!$C$6:$N$6</c:f>
              <c:numCache>
                <c:formatCode>0</c:formatCode>
                <c:ptCount val="12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1B-9E4C-92CB-BA8BDECA71AB}"/>
            </c:ext>
          </c:extLst>
        </c:ser>
        <c:ser>
          <c:idx val="3"/>
          <c:order val="3"/>
          <c:tx>
            <c:strRef>
              <c:f>'Clients potentiels — EXEMPLE'!$B$7</c:f>
              <c:strCache>
                <c:ptCount val="1"/>
                <c:pt idx="0">
                  <c:v>Recherche payée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'Clients potentiels — EXEMPLE'!$C$3:$N$3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'Clients potentiels — EXEMPLE'!$C$7:$N$7</c:f>
              <c:numCache>
                <c:formatCode>0</c:formatCode>
                <c:ptCount val="12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1B-9E4C-92CB-BA8BDECA71AB}"/>
            </c:ext>
          </c:extLst>
        </c:ser>
        <c:ser>
          <c:idx val="4"/>
          <c:order val="4"/>
          <c:tx>
            <c:strRef>
              <c:f>'Clients potentiels — EXEMPLE'!$B$8</c:f>
              <c:strCache>
                <c:ptCount val="1"/>
                <c:pt idx="0">
                  <c:v>Recommandations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'Clients potentiels — EXEMPLE'!$C$3:$N$3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'Clients potentiels — EXEMPLE'!$C$8:$N$8</c:f>
              <c:numCache>
                <c:formatCode>0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1B-9E4C-92CB-BA8BDECA71AB}"/>
            </c:ext>
          </c:extLst>
        </c:ser>
        <c:ser>
          <c:idx val="5"/>
          <c:order val="5"/>
          <c:tx>
            <c:strRef>
              <c:f>'Clients potentiels — EXEMPLE'!$B$9</c:f>
              <c:strCache>
                <c:ptCount val="1"/>
                <c:pt idx="0">
                  <c:v>Réseaux sociaux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'Clients potentiels — EXEMPLE'!$C$3:$N$3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'Clients potentiels — EXEMPLE'!$C$9:$N$9</c:f>
              <c:numCache>
                <c:formatCode>0</c:formatCode>
                <c:ptCount val="12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E1B-9E4C-92CB-BA8BDECA71AB}"/>
            </c:ext>
          </c:extLst>
        </c:ser>
        <c:ser>
          <c:idx val="6"/>
          <c:order val="6"/>
          <c:tx>
            <c:strRef>
              <c:f>'Clients potentiels — EXEMPLE'!$B$10</c:f>
              <c:strCache>
                <c:ptCount val="1"/>
                <c:pt idx="0">
                  <c:v>Autres campagnes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'Clients potentiels — EXEMPLE'!$C$3:$N$3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'Clients potentiels — EXEMPLE'!$C$10:$N$10</c:f>
              <c:numCache>
                <c:formatCode>0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1B-9E4C-92CB-BA8BDECA71AB}"/>
            </c:ext>
          </c:extLst>
        </c:ser>
        <c:ser>
          <c:idx val="7"/>
          <c:order val="7"/>
          <c:tx>
            <c:strRef>
              <c:f>'Clients potentiels — EXEMPLE'!$B$11</c:f>
              <c:strCache>
                <c:ptCount val="1"/>
                <c:pt idx="0">
                  <c:v>Sources hors ligne</c:v>
                </c:pt>
              </c:strCache>
            </c:strRef>
          </c:tx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'Clients potentiels — EXEMPLE'!$C$3:$N$3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'Clients potentiels — EXEMPLE'!$C$11:$N$11</c:f>
              <c:numCache>
                <c:formatCode>0</c:formatCode>
                <c:ptCount val="12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E1B-9E4C-92CB-BA8BDECA7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246144"/>
        <c:axId val="66247680"/>
      </c:barChart>
      <c:dateAx>
        <c:axId val="66246144"/>
        <c:scaling>
          <c:orientation val="minMax"/>
        </c:scaling>
        <c:delete val="0"/>
        <c:axPos val="b"/>
        <c:numFmt formatCode="[$-40C]mmm\-yy;@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6247680"/>
        <c:crosses val="autoZero"/>
        <c:auto val="1"/>
        <c:lblOffset val="100"/>
        <c:baseTimeUnit val="months"/>
      </c:dateAx>
      <c:valAx>
        <c:axId val="6624768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6624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-FR"/>
              <a:t>TOTAL DES CLIENTS POTENTIELS GÉNÉRÉS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'Clients potentiels — EXEMPLE'!$B$13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656-184C-8974-99EBF7FF3D8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656-184C-8974-99EBF7FF3D8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5656-184C-8974-99EBF7FF3D8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5656-184C-8974-99EBF7FF3D8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5656-184C-8974-99EBF7FF3D8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5656-184C-8974-99EBF7FF3D83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5656-184C-8974-99EBF7FF3D83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5656-184C-8974-99EBF7FF3D83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5656-184C-8974-99EBF7FF3D83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5656-184C-8974-99EBF7FF3D83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5656-184C-8974-99EBF7FF3D83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5656-184C-8974-99EBF7FF3D83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656-184C-8974-99EBF7FF3D83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5656-184C-8974-99EBF7FF3D83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5656-184C-8974-99EBF7FF3D83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5656-184C-8974-99EBF7FF3D83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5656-184C-8974-99EBF7FF3D83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5656-184C-8974-99EBF7FF3D83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5656-184C-8974-99EBF7FF3D83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5656-184C-8974-99EBF7FF3D83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5656-184C-8974-99EBF7FF3D83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5656-184C-8974-99EBF7FF3D83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5656-184C-8974-99EBF7FF3D83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5656-184C-8974-99EBF7FF3D83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'Clients potentiels — EXEMPLE'!$C$12:$N$12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'Clients potentiels — EXEMPLE'!$C$13:$N$13</c:f>
              <c:numCache>
                <c:formatCode>0</c:formatCode>
                <c:ptCount val="12"/>
                <c:pt idx="0">
                  <c:v>894</c:v>
                </c:pt>
                <c:pt idx="1">
                  <c:v>896</c:v>
                </c:pt>
                <c:pt idx="2">
                  <c:v>898</c:v>
                </c:pt>
                <c:pt idx="3">
                  <c:v>900</c:v>
                </c:pt>
                <c:pt idx="4">
                  <c:v>902</c:v>
                </c:pt>
                <c:pt idx="5">
                  <c:v>904</c:v>
                </c:pt>
                <c:pt idx="6">
                  <c:v>906</c:v>
                </c:pt>
                <c:pt idx="7">
                  <c:v>908</c:v>
                </c:pt>
                <c:pt idx="8">
                  <c:v>910</c:v>
                </c:pt>
                <c:pt idx="9">
                  <c:v>912</c:v>
                </c:pt>
                <c:pt idx="10">
                  <c:v>1664</c:v>
                </c:pt>
                <c:pt idx="11">
                  <c:v>1716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5656-184C-8974-99EBF7FF3D8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3"/>
        <c:axId val="66006016"/>
        <c:axId val="66028288"/>
      </c:barChart>
      <c:dateAx>
        <c:axId val="66006016"/>
        <c:scaling>
          <c:orientation val="minMax"/>
        </c:scaling>
        <c:delete val="0"/>
        <c:axPos val="b"/>
        <c:numFmt formatCode="[$-40C]mmm\-yy;@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6028288"/>
        <c:crosses val="autoZero"/>
        <c:auto val="1"/>
        <c:lblOffset val="100"/>
        <c:baseTimeUnit val="months"/>
      </c:dateAx>
      <c:valAx>
        <c:axId val="6602828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66006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-FR"/>
              <a:t>CLIENTS GÉNÉRÉS </a:t>
            </a:r>
            <a:r>
              <a:rPr lang="fr-FR" baseline="0"/>
              <a:t>PAR SOURCE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'Clients — EXEMPLE'!$B$4</c:f>
              <c:strCache>
                <c:ptCount val="1"/>
                <c:pt idx="0">
                  <c:v>Circulation directe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'Clients — EXEMPLE'!$C$3:$N$3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'Clients — EXEMPLE'!$C$4:$N$4</c:f>
              <c:numCache>
                <c:formatCode>0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62-1B4D-85BE-333BC209E2DF}"/>
            </c:ext>
          </c:extLst>
        </c:ser>
        <c:ser>
          <c:idx val="1"/>
          <c:order val="1"/>
          <c:tx>
            <c:strRef>
              <c:f>'Clients — EXEMPLE'!$B$5</c:f>
              <c:strCache>
                <c:ptCount val="1"/>
                <c:pt idx="0">
                  <c:v>Marketing par e-mail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'Clients — EXEMPLE'!$C$3:$N$3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'Clients — EXEMPLE'!$C$5:$N$5</c:f>
              <c:numCache>
                <c:formatCode>0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5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62-1B4D-85BE-333BC209E2DF}"/>
            </c:ext>
          </c:extLst>
        </c:ser>
        <c:ser>
          <c:idx val="2"/>
          <c:order val="2"/>
          <c:tx>
            <c:strRef>
              <c:f>'Clients — EXEMPLE'!$B$6</c:f>
              <c:strCache>
                <c:ptCount val="1"/>
                <c:pt idx="0">
                  <c:v>Recherche organique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'Clients — EXEMPLE'!$C$3:$N$3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'Clients — EXEMPLE'!$C$6:$N$6</c:f>
              <c:numCache>
                <c:formatCode>0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62-1B4D-85BE-333BC209E2DF}"/>
            </c:ext>
          </c:extLst>
        </c:ser>
        <c:ser>
          <c:idx val="3"/>
          <c:order val="3"/>
          <c:tx>
            <c:strRef>
              <c:f>'Clients — EXEMPLE'!$B$7</c:f>
              <c:strCache>
                <c:ptCount val="1"/>
                <c:pt idx="0">
                  <c:v>Recherche payée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'Clients — EXEMPLE'!$C$3:$N$3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'Clients — EXEMPLE'!$C$7:$N$7</c:f>
              <c:numCache>
                <c:formatCode>0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62-1B4D-85BE-333BC209E2DF}"/>
            </c:ext>
          </c:extLst>
        </c:ser>
        <c:ser>
          <c:idx val="4"/>
          <c:order val="4"/>
          <c:tx>
            <c:strRef>
              <c:f>'Clients — EXEMPLE'!$B$8</c:f>
              <c:strCache>
                <c:ptCount val="1"/>
                <c:pt idx="0">
                  <c:v>Recommandations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'Clients — EXEMPLE'!$C$3:$N$3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'Clients — EXEMPLE'!$C$8:$N$8</c:f>
              <c:numCache>
                <c:formatCode>0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62-1B4D-85BE-333BC209E2DF}"/>
            </c:ext>
          </c:extLst>
        </c:ser>
        <c:ser>
          <c:idx val="5"/>
          <c:order val="5"/>
          <c:tx>
            <c:strRef>
              <c:f>'Clients — EXEMPLE'!$B$9</c:f>
              <c:strCache>
                <c:ptCount val="1"/>
                <c:pt idx="0">
                  <c:v>Réseaux sociaux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'Clients — EXEMPLE'!$C$3:$N$3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'Clients — EXEMPLE'!$C$9:$N$9</c:f>
              <c:numCache>
                <c:formatCode>0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62-1B4D-85BE-333BC209E2DF}"/>
            </c:ext>
          </c:extLst>
        </c:ser>
        <c:ser>
          <c:idx val="6"/>
          <c:order val="6"/>
          <c:tx>
            <c:strRef>
              <c:f>'Clients — EXEMPLE'!$B$10</c:f>
              <c:strCache>
                <c:ptCount val="1"/>
                <c:pt idx="0">
                  <c:v>Autres campagnes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'Clients — EXEMPLE'!$C$3:$N$3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'Clients — EXEMPLE'!$C$10:$N$10</c:f>
              <c:numCache>
                <c:formatCode>0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62-1B4D-85BE-333BC209E2DF}"/>
            </c:ext>
          </c:extLst>
        </c:ser>
        <c:ser>
          <c:idx val="7"/>
          <c:order val="7"/>
          <c:tx>
            <c:strRef>
              <c:f>'Clients — EXEMPLE'!$B$11</c:f>
              <c:strCache>
                <c:ptCount val="1"/>
                <c:pt idx="0">
                  <c:v>Sources hors ligne</c:v>
                </c:pt>
              </c:strCache>
            </c:strRef>
          </c:tx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'Clients — EXEMPLE'!$C$3:$N$3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'Clients — EXEMPLE'!$C$11:$N$11</c:f>
              <c:numCache>
                <c:formatCode>0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62-1B4D-85BE-333BC209E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180608"/>
        <c:axId val="66182144"/>
      </c:barChart>
      <c:dateAx>
        <c:axId val="66180608"/>
        <c:scaling>
          <c:orientation val="minMax"/>
        </c:scaling>
        <c:delete val="0"/>
        <c:axPos val="b"/>
        <c:numFmt formatCode="[$-40C]mmm\-yy;@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6182144"/>
        <c:crosses val="autoZero"/>
        <c:auto val="1"/>
        <c:lblOffset val="100"/>
        <c:baseTimeUnit val="months"/>
      </c:dateAx>
      <c:valAx>
        <c:axId val="6618214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6618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-FR"/>
              <a:t>TOTAL DES CLIENTS MOTIVÉS PAR LE MARKETING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'Clients — EXEMPLE'!$B$13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BC5-3E43-9205-3507D8B11BF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BC5-3E43-9205-3507D8B11BF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0BC5-3E43-9205-3507D8B11BF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0BC5-3E43-9205-3507D8B11BF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0BC5-3E43-9205-3507D8B11BF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0BC5-3E43-9205-3507D8B11BF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0BC5-3E43-9205-3507D8B11BF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0BC5-3E43-9205-3507D8B11BF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0BC5-3E43-9205-3507D8B11BFF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0BC5-3E43-9205-3507D8B11BFF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0BC5-3E43-9205-3507D8B11BF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0BC5-3E43-9205-3507D8B11BF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BC5-3E43-9205-3507D8B11BF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0BC5-3E43-9205-3507D8B11BFF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0BC5-3E43-9205-3507D8B11BFF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0BC5-3E43-9205-3507D8B11BFF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0BC5-3E43-9205-3507D8B11BFF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0BC5-3E43-9205-3507D8B11BFF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0BC5-3E43-9205-3507D8B11BFF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0BC5-3E43-9205-3507D8B11BFF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0BC5-3E43-9205-3507D8B11BFF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0BC5-3E43-9205-3507D8B11BFF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0BC5-3E43-9205-3507D8B11BFF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0BC5-3E43-9205-3507D8B11BFF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'Clients — EXEMPLE'!$C$12:$N$12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'Clients — EXEMPLE'!$C$13:$N$13</c:f>
              <c:numCache>
                <c:formatCode>0</c:formatCode>
                <c:ptCount val="12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15</c:v>
                </c:pt>
                <c:pt idx="5">
                  <c:v>17</c:v>
                </c:pt>
                <c:pt idx="6">
                  <c:v>17</c:v>
                </c:pt>
                <c:pt idx="7">
                  <c:v>17</c:v>
                </c:pt>
                <c:pt idx="8">
                  <c:v>18</c:v>
                </c:pt>
                <c:pt idx="9">
                  <c:v>20</c:v>
                </c:pt>
                <c:pt idx="10">
                  <c:v>25</c:v>
                </c:pt>
                <c:pt idx="1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BC5-3E43-9205-3507D8B11BF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3"/>
        <c:axId val="66337792"/>
        <c:axId val="66372352"/>
      </c:barChart>
      <c:dateAx>
        <c:axId val="66337792"/>
        <c:scaling>
          <c:orientation val="minMax"/>
        </c:scaling>
        <c:delete val="0"/>
        <c:axPos val="b"/>
        <c:numFmt formatCode="[$-40C]mmm\-yy;@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6372352"/>
        <c:crosses val="autoZero"/>
        <c:auto val="1"/>
        <c:lblOffset val="100"/>
        <c:baseTimeUnit val="months"/>
      </c:dateAx>
      <c:valAx>
        <c:axId val="6637235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66337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-FR"/>
              <a:t>% de clients générés par le marketing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1"/>
        <c:ser>
          <c:idx val="0"/>
          <c:order val="0"/>
          <c:marker>
            <c:symbol val="circle"/>
            <c:size val="6"/>
          </c:marker>
          <c:dPt>
            <c:idx val="0"/>
            <c:marker>
              <c:spPr>
                <a:solidFill>
                  <a:schemeClr val="accent1"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1"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71F-42DF-AEFA-D4C44A293514}"/>
              </c:ext>
            </c:extLst>
          </c:dPt>
          <c:dPt>
            <c:idx val="1"/>
            <c:marker>
              <c:spPr>
                <a:solidFill>
                  <a:schemeClr val="accent2"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2"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71F-42DF-AEFA-D4C44A293514}"/>
              </c:ext>
            </c:extLst>
          </c:dPt>
          <c:dPt>
            <c:idx val="2"/>
            <c:marker>
              <c:spPr>
                <a:solidFill>
                  <a:schemeClr val="accent3"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3"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E71F-42DF-AEFA-D4C44A293514}"/>
              </c:ext>
            </c:extLst>
          </c:dPt>
          <c:dPt>
            <c:idx val="3"/>
            <c:marker>
              <c:spPr>
                <a:solidFill>
                  <a:schemeClr val="accent4"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4"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E71F-42DF-AEFA-D4C44A293514}"/>
              </c:ext>
            </c:extLst>
          </c:dPt>
          <c:dPt>
            <c:idx val="4"/>
            <c:marker>
              <c:spPr>
                <a:solidFill>
                  <a:schemeClr val="accent5"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5"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E71F-42DF-AEFA-D4C44A293514}"/>
              </c:ext>
            </c:extLst>
          </c:dPt>
          <c:dPt>
            <c:idx val="5"/>
            <c:marker>
              <c:spPr>
                <a:solidFill>
                  <a:schemeClr val="accent6"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6"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E71F-42DF-AEFA-D4C44A293514}"/>
              </c:ext>
            </c:extLst>
          </c:dPt>
          <c:dPt>
            <c:idx val="6"/>
            <c:marker>
              <c:spPr>
                <a:solidFill>
                  <a:schemeClr val="accent1">
                    <a:lumMod val="60000"/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1">
                    <a:lumMod val="60000"/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E71F-42DF-AEFA-D4C44A293514}"/>
              </c:ext>
            </c:extLst>
          </c:dPt>
          <c:dPt>
            <c:idx val="7"/>
            <c:marker>
              <c:spPr>
                <a:solidFill>
                  <a:schemeClr val="accent2">
                    <a:lumMod val="60000"/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2">
                    <a:lumMod val="60000"/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E71F-42DF-AEFA-D4C44A293514}"/>
              </c:ext>
            </c:extLst>
          </c:dPt>
          <c:dPt>
            <c:idx val="8"/>
            <c:marker>
              <c:spPr>
                <a:solidFill>
                  <a:schemeClr val="accent3">
                    <a:lumMod val="60000"/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3">
                    <a:lumMod val="60000"/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E71F-42DF-AEFA-D4C44A293514}"/>
              </c:ext>
            </c:extLst>
          </c:dPt>
          <c:dPt>
            <c:idx val="9"/>
            <c:marker>
              <c:spPr>
                <a:solidFill>
                  <a:schemeClr val="accent4">
                    <a:lumMod val="60000"/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4">
                    <a:lumMod val="60000"/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E71F-42DF-AEFA-D4C44A293514}"/>
              </c:ext>
            </c:extLst>
          </c:dPt>
          <c:dPt>
            <c:idx val="10"/>
            <c:marker>
              <c:spPr>
                <a:solidFill>
                  <a:schemeClr val="accent5">
                    <a:lumMod val="60000"/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5">
                    <a:lumMod val="60000"/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E71F-42DF-AEFA-D4C44A293514}"/>
              </c:ext>
            </c:extLst>
          </c:dPt>
          <c:dPt>
            <c:idx val="11"/>
            <c:marker>
              <c:spPr>
                <a:solidFill>
                  <a:schemeClr val="accent6">
                    <a:lumMod val="60000"/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6">
                    <a:lumMod val="60000"/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E71F-42DF-AEFA-D4C44A2935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0" tIns="0" rIns="0" bIns="0" anchor="ctr" anchorCtr="1"/>
              <a:lstStyle/>
              <a:p>
                <a:pPr>
                  <a:defRPr sz="1050" b="1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effectLst>
                      <a:glow rad="63500">
                        <a:schemeClr val="bg1">
                          <a:alpha val="85000"/>
                        </a:schemeClr>
                      </a:glow>
                    </a:effectLst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'Clients — EXEMPLE'!$C$16:$N$16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'Clients — EXEMPLE'!$C$18:$N$18</c:f>
              <c:numCache>
                <c:formatCode>0%</c:formatCode>
                <c:ptCount val="12"/>
                <c:pt idx="0">
                  <c:v>0.6</c:v>
                </c:pt>
                <c:pt idx="1">
                  <c:v>0.65</c:v>
                </c:pt>
                <c:pt idx="2">
                  <c:v>0.7</c:v>
                </c:pt>
                <c:pt idx="3">
                  <c:v>0.42857142857142855</c:v>
                </c:pt>
                <c:pt idx="4">
                  <c:v>0.375</c:v>
                </c:pt>
                <c:pt idx="5">
                  <c:v>0.37777777777777777</c:v>
                </c:pt>
                <c:pt idx="6">
                  <c:v>0.34</c:v>
                </c:pt>
                <c:pt idx="7">
                  <c:v>0.30357142857142855</c:v>
                </c:pt>
                <c:pt idx="8">
                  <c:v>0.2857142857142857</c:v>
                </c:pt>
                <c:pt idx="9">
                  <c:v>0.27027027027027029</c:v>
                </c:pt>
                <c:pt idx="10">
                  <c:v>0.32894736842105265</c:v>
                </c:pt>
                <c:pt idx="11">
                  <c:v>0.35294117647058826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ED-0F42-A167-D100767BC77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379136"/>
        <c:axId val="66424832"/>
      </c:lineChart>
      <c:dateAx>
        <c:axId val="66379136"/>
        <c:scaling>
          <c:orientation val="minMax"/>
        </c:scaling>
        <c:delete val="0"/>
        <c:axPos val="b"/>
        <c:numFmt formatCode="[$-40C]mmm\-yy;@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6424832"/>
        <c:crosses val="autoZero"/>
        <c:auto val="1"/>
        <c:lblOffset val="100"/>
        <c:baseTimeUnit val="months"/>
      </c:dateAx>
      <c:valAx>
        <c:axId val="6642483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66379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-FR"/>
              <a:t>VISITES DU SITE</a:t>
            </a:r>
            <a:r>
              <a:rPr lang="fr-FR" baseline="0"/>
              <a:t> PAR SOURCE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Visites!$B$4</c:f>
              <c:strCache>
                <c:ptCount val="1"/>
                <c:pt idx="0">
                  <c:v>Circulation directe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Visites!$C$3:$N$3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Visites!$C$4:$N$4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E250-824B-ACC2-0422F3B6F1D7}"/>
            </c:ext>
          </c:extLst>
        </c:ser>
        <c:ser>
          <c:idx val="1"/>
          <c:order val="1"/>
          <c:tx>
            <c:strRef>
              <c:f>Visites!$B$5</c:f>
              <c:strCache>
                <c:ptCount val="1"/>
                <c:pt idx="0">
                  <c:v>Marketing par e-mail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Visites!$C$3:$N$3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Visites!$C$5:$N$5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E250-824B-ACC2-0422F3B6F1D7}"/>
            </c:ext>
          </c:extLst>
        </c:ser>
        <c:ser>
          <c:idx val="2"/>
          <c:order val="2"/>
          <c:tx>
            <c:strRef>
              <c:f>Visites!$B$6</c:f>
              <c:strCache>
                <c:ptCount val="1"/>
                <c:pt idx="0">
                  <c:v>Recherche organique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Visites!$C$3:$N$3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Visites!$C$6:$N$6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E250-824B-ACC2-0422F3B6F1D7}"/>
            </c:ext>
          </c:extLst>
        </c:ser>
        <c:ser>
          <c:idx val="3"/>
          <c:order val="3"/>
          <c:tx>
            <c:strRef>
              <c:f>Visites!$B$7</c:f>
              <c:strCache>
                <c:ptCount val="1"/>
                <c:pt idx="0">
                  <c:v>Recherche payée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Visites!$C$3:$N$3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Visites!$C$7:$N$7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E250-824B-ACC2-0422F3B6F1D7}"/>
            </c:ext>
          </c:extLst>
        </c:ser>
        <c:ser>
          <c:idx val="4"/>
          <c:order val="4"/>
          <c:tx>
            <c:strRef>
              <c:f>Visites!$B$8</c:f>
              <c:strCache>
                <c:ptCount val="1"/>
                <c:pt idx="0">
                  <c:v>Recommandations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Visites!$C$3:$N$3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Visites!$C$8:$N$8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E250-824B-ACC2-0422F3B6F1D7}"/>
            </c:ext>
          </c:extLst>
        </c:ser>
        <c:ser>
          <c:idx val="5"/>
          <c:order val="5"/>
          <c:tx>
            <c:strRef>
              <c:f>Visites!$B$9</c:f>
              <c:strCache>
                <c:ptCount val="1"/>
                <c:pt idx="0">
                  <c:v>Réseaux sociaux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Visites!$C$3:$N$3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Visites!$C$9:$N$9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E250-824B-ACC2-0422F3B6F1D7}"/>
            </c:ext>
          </c:extLst>
        </c:ser>
        <c:ser>
          <c:idx val="6"/>
          <c:order val="6"/>
          <c:tx>
            <c:strRef>
              <c:f>Visites!$B$10</c:f>
              <c:strCache>
                <c:ptCount val="1"/>
                <c:pt idx="0">
                  <c:v>Autres campagnes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Visites!$C$3:$N$3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Visites!$C$10:$N$10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6-E250-824B-ACC2-0422F3B6F1D7}"/>
            </c:ext>
          </c:extLst>
        </c:ser>
        <c:ser>
          <c:idx val="7"/>
          <c:order val="7"/>
          <c:tx>
            <c:strRef>
              <c:f>Visites!$B$11</c:f>
              <c:strCache>
                <c:ptCount val="1"/>
                <c:pt idx="0">
                  <c:v>Sources hors ligne</c:v>
                </c:pt>
              </c:strCache>
            </c:strRef>
          </c:tx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Visites!$C$3:$N$3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Visites!$C$11:$N$11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7-E250-824B-ACC2-0422F3B6F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654528"/>
        <c:axId val="63656320"/>
      </c:barChart>
      <c:dateAx>
        <c:axId val="63654528"/>
        <c:scaling>
          <c:orientation val="minMax"/>
        </c:scaling>
        <c:delete val="0"/>
        <c:axPos val="b"/>
        <c:numFmt formatCode="[$-40C]mmm\-yy;@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3656320"/>
        <c:crosses val="autoZero"/>
        <c:auto val="1"/>
        <c:lblOffset val="100"/>
        <c:baseTimeUnit val="months"/>
      </c:dateAx>
      <c:valAx>
        <c:axId val="6365632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63654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1"/>
        <c:ser>
          <c:idx val="0"/>
          <c:order val="0"/>
          <c:tx>
            <c:strRef>
              <c:f>'Taux de conversion — EXEMPLE'!$B$9</c:f>
              <c:strCache>
                <c:ptCount val="1"/>
                <c:pt idx="0">
                  <c:v>% DE VISITE VERS CLIENT POTENTIEL</c:v>
                </c:pt>
              </c:strCache>
            </c:strRef>
          </c:tx>
          <c:marker>
            <c:symbol val="circle"/>
            <c:size val="35"/>
            <c:spPr>
              <a:ln>
                <a:noFill/>
              </a:ln>
            </c:spPr>
          </c:marker>
          <c:dPt>
            <c:idx val="0"/>
            <c:marker>
              <c:spPr>
                <a:solidFill>
                  <a:schemeClr val="accent1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D7D9-244A-B2CA-E440D22F834C}"/>
              </c:ext>
            </c:extLst>
          </c:dPt>
          <c:dPt>
            <c:idx val="1"/>
            <c:marker>
              <c:spPr>
                <a:solidFill>
                  <a:schemeClr val="accent2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7D9-244A-B2CA-E440D22F834C}"/>
              </c:ext>
            </c:extLst>
          </c:dPt>
          <c:dPt>
            <c:idx val="2"/>
            <c:marker>
              <c:spPr>
                <a:solidFill>
                  <a:schemeClr val="accent3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D7D9-244A-B2CA-E440D22F834C}"/>
              </c:ext>
            </c:extLst>
          </c:dPt>
          <c:dPt>
            <c:idx val="3"/>
            <c:marker>
              <c:spPr>
                <a:solidFill>
                  <a:schemeClr val="accent4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7D9-244A-B2CA-E440D22F834C}"/>
              </c:ext>
            </c:extLst>
          </c:dPt>
          <c:dPt>
            <c:idx val="4"/>
            <c:marker>
              <c:spPr>
                <a:solidFill>
                  <a:schemeClr val="accent5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D7D9-244A-B2CA-E440D22F834C}"/>
              </c:ext>
            </c:extLst>
          </c:dPt>
          <c:dPt>
            <c:idx val="5"/>
            <c:marker>
              <c:spPr>
                <a:solidFill>
                  <a:schemeClr val="accent6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6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D7D9-244A-B2CA-E440D22F834C}"/>
              </c:ext>
            </c:extLst>
          </c:dPt>
          <c:dPt>
            <c:idx val="6"/>
            <c:marker>
              <c:spPr>
                <a:solidFill>
                  <a:schemeClr val="accent1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1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D7D9-244A-B2CA-E440D22F834C}"/>
              </c:ext>
            </c:extLst>
          </c:dPt>
          <c:dPt>
            <c:idx val="7"/>
            <c:marker>
              <c:spPr>
                <a:solidFill>
                  <a:schemeClr val="accent2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2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D7D9-244A-B2CA-E440D22F834C}"/>
              </c:ext>
            </c:extLst>
          </c:dPt>
          <c:dPt>
            <c:idx val="8"/>
            <c:marker>
              <c:spPr>
                <a:solidFill>
                  <a:schemeClr val="accent3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3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D7D9-244A-B2CA-E440D22F834C}"/>
              </c:ext>
            </c:extLst>
          </c:dPt>
          <c:dPt>
            <c:idx val="9"/>
            <c:marker>
              <c:spPr>
                <a:solidFill>
                  <a:schemeClr val="accent4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4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D7D9-244A-B2CA-E440D22F834C}"/>
              </c:ext>
            </c:extLst>
          </c:dPt>
          <c:dPt>
            <c:idx val="10"/>
            <c:marker>
              <c:spPr>
                <a:solidFill>
                  <a:schemeClr val="accent5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5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D7D9-244A-B2CA-E440D22F834C}"/>
              </c:ext>
            </c:extLst>
          </c:dPt>
          <c:dPt>
            <c:idx val="11"/>
            <c:marker>
              <c:spPr>
                <a:solidFill>
                  <a:schemeClr val="accent6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6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D7D9-244A-B2CA-E440D22F834C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7D9-244A-B2CA-E440D22F834C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7D9-244A-B2CA-E440D22F834C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7D9-244A-B2CA-E440D22F834C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D7D9-244A-B2CA-E440D22F834C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D7D9-244A-B2CA-E440D22F834C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D7D9-244A-B2CA-E440D22F834C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D7D9-244A-B2CA-E440D22F834C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D7D9-244A-B2CA-E440D22F834C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D7D9-244A-B2CA-E440D22F834C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D7D9-244A-B2CA-E440D22F834C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D7D9-244A-B2CA-E440D22F834C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D7D9-244A-B2CA-E440D22F834C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'Taux de conversion — EXEMPLE'!$C$8:$N$8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'Taux de conversion — EXEMPLE'!$C$9:$N$9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19-46DC-BDE8-34EB4B52373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4512768"/>
        <c:axId val="64514304"/>
      </c:lineChart>
      <c:dateAx>
        <c:axId val="64512768"/>
        <c:scaling>
          <c:orientation val="minMax"/>
        </c:scaling>
        <c:delete val="0"/>
        <c:axPos val="b"/>
        <c:numFmt formatCode="[$-40C]mmm\-yy;@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4514304"/>
        <c:crosses val="autoZero"/>
        <c:auto val="1"/>
        <c:lblOffset val="100"/>
        <c:baseTimeUnit val="months"/>
      </c:dateAx>
      <c:valAx>
        <c:axId val="6451430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64512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-FR" sz="1800"/>
              <a:t>% DE CLIENT POTENTIEL VERS CLIENT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1"/>
        <c:ser>
          <c:idx val="0"/>
          <c:order val="0"/>
          <c:marker>
            <c:symbol val="circle"/>
            <c:size val="35"/>
          </c:marker>
          <c:dPt>
            <c:idx val="0"/>
            <c:marker>
              <c:spPr>
                <a:solidFill>
                  <a:schemeClr val="accent1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5247-1F4D-B25C-B737F10BE87C}"/>
              </c:ext>
            </c:extLst>
          </c:dPt>
          <c:dPt>
            <c:idx val="1"/>
            <c:marker>
              <c:spPr>
                <a:solidFill>
                  <a:schemeClr val="accent2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247-1F4D-B25C-B737F10BE87C}"/>
              </c:ext>
            </c:extLst>
          </c:dPt>
          <c:dPt>
            <c:idx val="2"/>
            <c:marker>
              <c:spPr>
                <a:solidFill>
                  <a:schemeClr val="accent3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5247-1F4D-B25C-B737F10BE87C}"/>
              </c:ext>
            </c:extLst>
          </c:dPt>
          <c:dPt>
            <c:idx val="3"/>
            <c:marker>
              <c:spPr>
                <a:solidFill>
                  <a:schemeClr val="accent4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247-1F4D-B25C-B737F10BE87C}"/>
              </c:ext>
            </c:extLst>
          </c:dPt>
          <c:dPt>
            <c:idx val="4"/>
            <c:marker>
              <c:spPr>
                <a:solidFill>
                  <a:schemeClr val="accent5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5247-1F4D-B25C-B737F10BE87C}"/>
              </c:ext>
            </c:extLst>
          </c:dPt>
          <c:dPt>
            <c:idx val="5"/>
            <c:marker>
              <c:spPr>
                <a:solidFill>
                  <a:schemeClr val="accent6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6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5247-1F4D-B25C-B737F10BE87C}"/>
              </c:ext>
            </c:extLst>
          </c:dPt>
          <c:dPt>
            <c:idx val="6"/>
            <c:marker>
              <c:spPr>
                <a:solidFill>
                  <a:schemeClr val="accent1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1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5247-1F4D-B25C-B737F10BE87C}"/>
              </c:ext>
            </c:extLst>
          </c:dPt>
          <c:dPt>
            <c:idx val="7"/>
            <c:marker>
              <c:spPr>
                <a:solidFill>
                  <a:schemeClr val="accent2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2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5247-1F4D-B25C-B737F10BE87C}"/>
              </c:ext>
            </c:extLst>
          </c:dPt>
          <c:dPt>
            <c:idx val="8"/>
            <c:marker>
              <c:spPr>
                <a:solidFill>
                  <a:schemeClr val="accent3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3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247-1F4D-B25C-B737F10BE87C}"/>
              </c:ext>
            </c:extLst>
          </c:dPt>
          <c:dPt>
            <c:idx val="9"/>
            <c:marker>
              <c:spPr>
                <a:solidFill>
                  <a:schemeClr val="accent4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4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5247-1F4D-B25C-B737F10BE87C}"/>
              </c:ext>
            </c:extLst>
          </c:dPt>
          <c:dPt>
            <c:idx val="10"/>
            <c:marker>
              <c:spPr>
                <a:solidFill>
                  <a:schemeClr val="accent5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5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5247-1F4D-B25C-B737F10BE87C}"/>
              </c:ext>
            </c:extLst>
          </c:dPt>
          <c:dPt>
            <c:idx val="11"/>
            <c:marker>
              <c:spPr>
                <a:solidFill>
                  <a:schemeClr val="accent6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6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5247-1F4D-B25C-B737F10BE87C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247-1F4D-B25C-B737F10BE87C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247-1F4D-B25C-B737F10BE87C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5247-1F4D-B25C-B737F10BE87C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5247-1F4D-B25C-B737F10BE87C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5247-1F4D-B25C-B737F10BE87C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5247-1F4D-B25C-B737F10BE87C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5247-1F4D-B25C-B737F10BE87C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5247-1F4D-B25C-B737F10BE87C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5247-1F4D-B25C-B737F10BE87C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5247-1F4D-B25C-B737F10BE87C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5247-1F4D-B25C-B737F10BE87C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5247-1F4D-B25C-B737F10BE87C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'Taux de conversion — EXEMPLE'!$C$8:$N$8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'Taux de conversion — EXEMPLE'!$C$10:$N$10</c:f>
              <c:numCache>
                <c:formatCode>0%</c:formatCode>
                <c:ptCount val="12"/>
                <c:pt idx="0">
                  <c:v>1.3422818791946308E-2</c:v>
                </c:pt>
                <c:pt idx="1">
                  <c:v>1.4508928571428572E-2</c:v>
                </c:pt>
                <c:pt idx="2">
                  <c:v>1.5590200445434299E-2</c:v>
                </c:pt>
                <c:pt idx="3">
                  <c:v>1.6666666666666666E-2</c:v>
                </c:pt>
                <c:pt idx="4">
                  <c:v>1.662971175166297E-2</c:v>
                </c:pt>
                <c:pt idx="5">
                  <c:v>1.8805309734513276E-2</c:v>
                </c:pt>
                <c:pt idx="6">
                  <c:v>1.8763796909492272E-2</c:v>
                </c:pt>
                <c:pt idx="7">
                  <c:v>1.8722466960352423E-2</c:v>
                </c:pt>
                <c:pt idx="8">
                  <c:v>1.9780219780219779E-2</c:v>
                </c:pt>
                <c:pt idx="9">
                  <c:v>2.1929824561403508E-2</c:v>
                </c:pt>
                <c:pt idx="10">
                  <c:v>1.5024038461538462E-2</c:v>
                </c:pt>
                <c:pt idx="11">
                  <c:v>1.7482517482517484E-2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CF-4359-9FFA-73E03B2940D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5731200"/>
        <c:axId val="66736512"/>
      </c:lineChart>
      <c:dateAx>
        <c:axId val="65731200"/>
        <c:scaling>
          <c:orientation val="minMax"/>
        </c:scaling>
        <c:delete val="0"/>
        <c:axPos val="b"/>
        <c:numFmt formatCode="[$-40C]mmm\-yy;@" sourceLinked="1"/>
        <c:majorTickMark val="out"/>
        <c:minorTickMark val="none"/>
        <c:tickLblPos val="low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6736512"/>
        <c:crosses val="autoZero"/>
        <c:auto val="1"/>
        <c:lblOffset val="100"/>
        <c:baseTimeUnit val="months"/>
      </c:dateAx>
      <c:valAx>
        <c:axId val="6673651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65731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-FR"/>
              <a:t>% DE VISITE VERS CLIENT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1"/>
        <c:ser>
          <c:idx val="0"/>
          <c:order val="0"/>
          <c:marker>
            <c:symbol val="circle"/>
            <c:size val="35"/>
            <c:spPr>
              <a:ln>
                <a:noFill/>
              </a:ln>
            </c:spPr>
          </c:marker>
          <c:dPt>
            <c:idx val="0"/>
            <c:marker>
              <c:spPr>
                <a:solidFill>
                  <a:schemeClr val="accent1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A784-4743-A5B4-BFB1531FBB5E}"/>
              </c:ext>
            </c:extLst>
          </c:dPt>
          <c:dPt>
            <c:idx val="1"/>
            <c:marker>
              <c:spPr>
                <a:solidFill>
                  <a:schemeClr val="accent2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784-4743-A5B4-BFB1531FBB5E}"/>
              </c:ext>
            </c:extLst>
          </c:dPt>
          <c:dPt>
            <c:idx val="2"/>
            <c:marker>
              <c:spPr>
                <a:solidFill>
                  <a:schemeClr val="accent3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A784-4743-A5B4-BFB1531FBB5E}"/>
              </c:ext>
            </c:extLst>
          </c:dPt>
          <c:dPt>
            <c:idx val="3"/>
            <c:marker>
              <c:spPr>
                <a:solidFill>
                  <a:schemeClr val="accent4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784-4743-A5B4-BFB1531FBB5E}"/>
              </c:ext>
            </c:extLst>
          </c:dPt>
          <c:dPt>
            <c:idx val="4"/>
            <c:marker>
              <c:spPr>
                <a:solidFill>
                  <a:schemeClr val="accent5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A784-4743-A5B4-BFB1531FBB5E}"/>
              </c:ext>
            </c:extLst>
          </c:dPt>
          <c:dPt>
            <c:idx val="5"/>
            <c:marker>
              <c:spPr>
                <a:solidFill>
                  <a:schemeClr val="accent6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6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A784-4743-A5B4-BFB1531FBB5E}"/>
              </c:ext>
            </c:extLst>
          </c:dPt>
          <c:dPt>
            <c:idx val="6"/>
            <c:marker>
              <c:spPr>
                <a:solidFill>
                  <a:schemeClr val="accent1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1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784-4743-A5B4-BFB1531FBB5E}"/>
              </c:ext>
            </c:extLst>
          </c:dPt>
          <c:dPt>
            <c:idx val="7"/>
            <c:marker>
              <c:spPr>
                <a:solidFill>
                  <a:schemeClr val="accent2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2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A784-4743-A5B4-BFB1531FBB5E}"/>
              </c:ext>
            </c:extLst>
          </c:dPt>
          <c:dPt>
            <c:idx val="8"/>
            <c:marker>
              <c:spPr>
                <a:solidFill>
                  <a:schemeClr val="accent3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3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A784-4743-A5B4-BFB1531FBB5E}"/>
              </c:ext>
            </c:extLst>
          </c:dPt>
          <c:dPt>
            <c:idx val="9"/>
            <c:marker>
              <c:spPr>
                <a:solidFill>
                  <a:schemeClr val="accent4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4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A784-4743-A5B4-BFB1531FBB5E}"/>
              </c:ext>
            </c:extLst>
          </c:dPt>
          <c:dPt>
            <c:idx val="10"/>
            <c:marker>
              <c:spPr>
                <a:solidFill>
                  <a:schemeClr val="accent5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5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A784-4743-A5B4-BFB1531FBB5E}"/>
              </c:ext>
            </c:extLst>
          </c:dPt>
          <c:dPt>
            <c:idx val="11"/>
            <c:marker>
              <c:spPr>
                <a:solidFill>
                  <a:schemeClr val="accent6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6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A784-4743-A5B4-BFB1531FBB5E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784-4743-A5B4-BFB1531FBB5E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784-4743-A5B4-BFB1531FBB5E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A784-4743-A5B4-BFB1531FBB5E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A784-4743-A5B4-BFB1531FBB5E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A784-4743-A5B4-BFB1531FBB5E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A784-4743-A5B4-BFB1531FBB5E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A784-4743-A5B4-BFB1531FBB5E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A784-4743-A5B4-BFB1531FBB5E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A784-4743-A5B4-BFB1531FBB5E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A784-4743-A5B4-BFB1531FBB5E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A784-4743-A5B4-BFB1531FBB5E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A784-4743-A5B4-BFB1531FBB5E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'Taux de conversion — EXEMPLE'!$C$8:$N$8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'Taux de conversion — EXEMPLE'!$C$11:$N$11</c:f>
              <c:numCache>
                <c:formatCode>0%</c:formatCode>
                <c:ptCount val="12"/>
                <c:pt idx="0">
                  <c:v>1.3422818791946308E-2</c:v>
                </c:pt>
                <c:pt idx="1">
                  <c:v>1.4508928571428572E-2</c:v>
                </c:pt>
                <c:pt idx="2">
                  <c:v>1.5590200445434299E-2</c:v>
                </c:pt>
                <c:pt idx="3">
                  <c:v>1.6666666666666666E-2</c:v>
                </c:pt>
                <c:pt idx="4">
                  <c:v>1.662971175166297E-2</c:v>
                </c:pt>
                <c:pt idx="5">
                  <c:v>1.8805309734513276E-2</c:v>
                </c:pt>
                <c:pt idx="6">
                  <c:v>1.8763796909492272E-2</c:v>
                </c:pt>
                <c:pt idx="7">
                  <c:v>1.8722466960352423E-2</c:v>
                </c:pt>
                <c:pt idx="8">
                  <c:v>1.9780219780219779E-2</c:v>
                </c:pt>
                <c:pt idx="9">
                  <c:v>2.1929824561403508E-2</c:v>
                </c:pt>
                <c:pt idx="10">
                  <c:v>1.5024038461538462E-2</c:v>
                </c:pt>
                <c:pt idx="11">
                  <c:v>1.7482517482517484E-2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A7-409E-8B84-6F83F9C98A8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7093248"/>
        <c:axId val="67094784"/>
      </c:lineChart>
      <c:dateAx>
        <c:axId val="67093248"/>
        <c:scaling>
          <c:orientation val="minMax"/>
        </c:scaling>
        <c:delete val="0"/>
        <c:axPos val="b"/>
        <c:numFmt formatCode="[$-40C]mmm\-yy;@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7094784"/>
        <c:crosses val="autoZero"/>
        <c:auto val="1"/>
        <c:lblOffset val="100"/>
        <c:baseTimeUnit val="months"/>
      </c:dateAx>
      <c:valAx>
        <c:axId val="6709478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67093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-FR"/>
              <a:t>TOTAL DES VISITES DU SITE WEB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Visites!$B$13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56B-5E45-8644-DFAD7379945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56B-5E45-8644-DFAD7379945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656B-5E45-8644-DFAD7379945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656B-5E45-8644-DFAD7379945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656B-5E45-8644-DFAD7379945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656B-5E45-8644-DFAD73799452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656B-5E45-8644-DFAD7379945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656B-5E45-8644-DFAD7379945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656B-5E45-8644-DFAD73799452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656B-5E45-8644-DFAD73799452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656B-5E45-8644-DFAD7379945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656B-5E45-8644-DFAD73799452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56B-5E45-8644-DFAD73799452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56B-5E45-8644-DFAD73799452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656B-5E45-8644-DFAD73799452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656B-5E45-8644-DFAD73799452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656B-5E45-8644-DFAD73799452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656B-5E45-8644-DFAD73799452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656B-5E45-8644-DFAD73799452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656B-5E45-8644-DFAD73799452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656B-5E45-8644-DFAD73799452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656B-5E45-8644-DFAD73799452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656B-5E45-8644-DFAD73799452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656B-5E45-8644-DFAD73799452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Visites!$C$12:$N$12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Visites!$C$13:$N$13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656B-5E45-8644-DFAD7379945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3"/>
        <c:axId val="63750528"/>
        <c:axId val="63752064"/>
      </c:barChart>
      <c:dateAx>
        <c:axId val="63750528"/>
        <c:scaling>
          <c:orientation val="minMax"/>
        </c:scaling>
        <c:delete val="0"/>
        <c:axPos val="b"/>
        <c:numFmt formatCode="[$-40C]mmm\-yy;@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3752064"/>
        <c:crosses val="autoZero"/>
        <c:auto val="1"/>
        <c:lblOffset val="100"/>
        <c:baseTimeUnit val="months"/>
      </c:dateAx>
      <c:valAx>
        <c:axId val="6375206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63750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-FR"/>
              <a:t>CLIENTS POTENTIELS GÉNÉRÉS </a:t>
            </a:r>
            <a:r>
              <a:rPr lang="fr-FR" baseline="0"/>
              <a:t>PAR SOURCE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'Clients potentiels'!$B$4</c:f>
              <c:strCache>
                <c:ptCount val="1"/>
                <c:pt idx="0">
                  <c:v>Circulation directe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'Clients potentiels'!$C$3:$N$3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'Clients potentiels'!$C$4:$N$4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16D5-D746-8A74-2835F4DBE804}"/>
            </c:ext>
          </c:extLst>
        </c:ser>
        <c:ser>
          <c:idx val="1"/>
          <c:order val="1"/>
          <c:tx>
            <c:strRef>
              <c:f>'Clients potentiels'!$B$5</c:f>
              <c:strCache>
                <c:ptCount val="1"/>
                <c:pt idx="0">
                  <c:v>Marketing par e-mail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'Clients potentiels'!$C$3:$N$3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'Clients potentiels'!$C$5:$N$5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16D5-D746-8A74-2835F4DBE804}"/>
            </c:ext>
          </c:extLst>
        </c:ser>
        <c:ser>
          <c:idx val="2"/>
          <c:order val="2"/>
          <c:tx>
            <c:strRef>
              <c:f>'Clients potentiels'!$B$6</c:f>
              <c:strCache>
                <c:ptCount val="1"/>
                <c:pt idx="0">
                  <c:v>Recherche organique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'Clients potentiels'!$C$3:$N$3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'Clients potentiels'!$C$6:$N$6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16D5-D746-8A74-2835F4DBE804}"/>
            </c:ext>
          </c:extLst>
        </c:ser>
        <c:ser>
          <c:idx val="3"/>
          <c:order val="3"/>
          <c:tx>
            <c:strRef>
              <c:f>'Clients potentiels'!$B$7</c:f>
              <c:strCache>
                <c:ptCount val="1"/>
                <c:pt idx="0">
                  <c:v>Recherche payée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'Clients potentiels'!$C$3:$N$3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'Clients potentiels'!$C$7:$N$7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16D5-D746-8A74-2835F4DBE804}"/>
            </c:ext>
          </c:extLst>
        </c:ser>
        <c:ser>
          <c:idx val="4"/>
          <c:order val="4"/>
          <c:tx>
            <c:strRef>
              <c:f>'Clients potentiels'!$B$8</c:f>
              <c:strCache>
                <c:ptCount val="1"/>
                <c:pt idx="0">
                  <c:v>Recommandations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'Clients potentiels'!$C$3:$N$3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'Clients potentiels'!$C$8:$N$8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16D5-D746-8A74-2835F4DBE804}"/>
            </c:ext>
          </c:extLst>
        </c:ser>
        <c:ser>
          <c:idx val="5"/>
          <c:order val="5"/>
          <c:tx>
            <c:strRef>
              <c:f>'Clients potentiels'!$B$9</c:f>
              <c:strCache>
                <c:ptCount val="1"/>
                <c:pt idx="0">
                  <c:v>Réseaux sociaux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'Clients potentiels'!$C$3:$N$3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'Clients potentiels'!$C$9:$N$9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16D5-D746-8A74-2835F4DBE804}"/>
            </c:ext>
          </c:extLst>
        </c:ser>
        <c:ser>
          <c:idx val="6"/>
          <c:order val="6"/>
          <c:tx>
            <c:strRef>
              <c:f>'Clients potentiels'!$B$10</c:f>
              <c:strCache>
                <c:ptCount val="1"/>
                <c:pt idx="0">
                  <c:v>Autres campagnes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'Clients potentiels'!$C$3:$N$3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'Clients potentiels'!$C$10:$N$10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6-16D5-D746-8A74-2835F4DBE804}"/>
            </c:ext>
          </c:extLst>
        </c:ser>
        <c:ser>
          <c:idx val="7"/>
          <c:order val="7"/>
          <c:tx>
            <c:strRef>
              <c:f>'Clients potentiels'!$B$11</c:f>
              <c:strCache>
                <c:ptCount val="1"/>
                <c:pt idx="0">
                  <c:v>Sources hors ligne</c:v>
                </c:pt>
              </c:strCache>
            </c:strRef>
          </c:tx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'Clients potentiels'!$C$3:$N$3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'Clients potentiels'!$C$11:$N$11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7-16D5-D746-8A74-2835F4DBE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59040"/>
        <c:axId val="64364928"/>
      </c:barChart>
      <c:dateAx>
        <c:axId val="64359040"/>
        <c:scaling>
          <c:orientation val="minMax"/>
        </c:scaling>
        <c:delete val="0"/>
        <c:axPos val="b"/>
        <c:numFmt formatCode="[$-40C]mmm\-yy;@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4364928"/>
        <c:crosses val="autoZero"/>
        <c:auto val="1"/>
        <c:lblOffset val="100"/>
        <c:baseTimeUnit val="months"/>
      </c:dateAx>
      <c:valAx>
        <c:axId val="6436492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64359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-FR"/>
              <a:t>TOTAL DES CLIENTS POTENTIELS GÉNÉRÉS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'Clients potentiels'!$A$13:$B$13</c:f>
              <c:strCache>
                <c:ptCount val="2"/>
                <c:pt idx="1">
                  <c:v>TOTAL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910-834D-BDD5-28EF5D9F736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910-834D-BDD5-28EF5D9F736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7910-834D-BDD5-28EF5D9F736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7910-834D-BDD5-28EF5D9F736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7910-834D-BDD5-28EF5D9F736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7910-834D-BDD5-28EF5D9F7366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7910-834D-BDD5-28EF5D9F7366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7910-834D-BDD5-28EF5D9F7366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7910-834D-BDD5-28EF5D9F7366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7910-834D-BDD5-28EF5D9F7366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7910-834D-BDD5-28EF5D9F7366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7910-834D-BDD5-28EF5D9F7366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910-834D-BDD5-28EF5D9F7366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7910-834D-BDD5-28EF5D9F7366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7910-834D-BDD5-28EF5D9F7366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7910-834D-BDD5-28EF5D9F7366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7910-834D-BDD5-28EF5D9F7366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7910-834D-BDD5-28EF5D9F7366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7910-834D-BDD5-28EF5D9F7366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7910-834D-BDD5-28EF5D9F7366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7910-834D-BDD5-28EF5D9F7366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7910-834D-BDD5-28EF5D9F7366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7910-834D-BDD5-28EF5D9F7366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7910-834D-BDD5-28EF5D9F7366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'Clients potentiels'!$C$12:$N$12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'Clients potentiels'!$C$13:$N$13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7910-834D-BDD5-28EF5D9F736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3"/>
        <c:axId val="64465152"/>
        <c:axId val="64479232"/>
      </c:barChart>
      <c:dateAx>
        <c:axId val="64465152"/>
        <c:scaling>
          <c:orientation val="minMax"/>
        </c:scaling>
        <c:delete val="0"/>
        <c:axPos val="b"/>
        <c:numFmt formatCode="[$-40C]mmm\-yy;@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4479232"/>
        <c:crosses val="autoZero"/>
        <c:auto val="1"/>
        <c:lblOffset val="100"/>
        <c:baseTimeUnit val="months"/>
      </c:dateAx>
      <c:valAx>
        <c:axId val="6447923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64465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-FR"/>
              <a:t>CLIENTS GÉNÉRÉS </a:t>
            </a:r>
            <a:r>
              <a:rPr lang="fr-FR" baseline="0"/>
              <a:t>PAR SOURCE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Clients!$B$4</c:f>
              <c:strCache>
                <c:ptCount val="1"/>
                <c:pt idx="0">
                  <c:v>Circulation directe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Clients!$C$3:$N$3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Clients!$C$4:$N$4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D75E-1A4F-9017-04DED05B4EC1}"/>
            </c:ext>
          </c:extLst>
        </c:ser>
        <c:ser>
          <c:idx val="1"/>
          <c:order val="1"/>
          <c:tx>
            <c:strRef>
              <c:f>Clients!$B$5</c:f>
              <c:strCache>
                <c:ptCount val="1"/>
                <c:pt idx="0">
                  <c:v>Marketing par e-mail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Clients!$C$3:$N$3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Clients!$C$5:$N$5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D75E-1A4F-9017-04DED05B4EC1}"/>
            </c:ext>
          </c:extLst>
        </c:ser>
        <c:ser>
          <c:idx val="2"/>
          <c:order val="2"/>
          <c:tx>
            <c:strRef>
              <c:f>Clients!$B$6</c:f>
              <c:strCache>
                <c:ptCount val="1"/>
                <c:pt idx="0">
                  <c:v>Recherche organique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Clients!$C$3:$N$3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Clients!$C$6:$N$6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D75E-1A4F-9017-04DED05B4EC1}"/>
            </c:ext>
          </c:extLst>
        </c:ser>
        <c:ser>
          <c:idx val="3"/>
          <c:order val="3"/>
          <c:tx>
            <c:strRef>
              <c:f>Clients!$B$7</c:f>
              <c:strCache>
                <c:ptCount val="1"/>
                <c:pt idx="0">
                  <c:v>Recherche payée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Clients!$C$3:$N$3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Clients!$C$7:$N$7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D75E-1A4F-9017-04DED05B4EC1}"/>
            </c:ext>
          </c:extLst>
        </c:ser>
        <c:ser>
          <c:idx val="4"/>
          <c:order val="4"/>
          <c:tx>
            <c:strRef>
              <c:f>Clients!$B$8</c:f>
              <c:strCache>
                <c:ptCount val="1"/>
                <c:pt idx="0">
                  <c:v>Recommandations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Clients!$C$3:$N$3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Clients!$C$8:$N$8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D75E-1A4F-9017-04DED05B4EC1}"/>
            </c:ext>
          </c:extLst>
        </c:ser>
        <c:ser>
          <c:idx val="5"/>
          <c:order val="5"/>
          <c:tx>
            <c:strRef>
              <c:f>Clients!$B$9</c:f>
              <c:strCache>
                <c:ptCount val="1"/>
                <c:pt idx="0">
                  <c:v>Réseaux sociaux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Clients!$C$3:$N$3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Clients!$C$9:$N$9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D75E-1A4F-9017-04DED05B4EC1}"/>
            </c:ext>
          </c:extLst>
        </c:ser>
        <c:ser>
          <c:idx val="6"/>
          <c:order val="6"/>
          <c:tx>
            <c:strRef>
              <c:f>Clients!$B$10</c:f>
              <c:strCache>
                <c:ptCount val="1"/>
                <c:pt idx="0">
                  <c:v>Autres campagnes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Clients!$C$3:$N$3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Clients!$C$10:$N$10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6-D75E-1A4F-9017-04DED05B4EC1}"/>
            </c:ext>
          </c:extLst>
        </c:ser>
        <c:ser>
          <c:idx val="7"/>
          <c:order val="7"/>
          <c:tx>
            <c:strRef>
              <c:f>Clients!$B$11</c:f>
              <c:strCache>
                <c:ptCount val="1"/>
                <c:pt idx="0">
                  <c:v>Sources hors ligne</c:v>
                </c:pt>
              </c:strCache>
            </c:strRef>
          </c:tx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Clients!$C$3:$N$3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Clients!$C$11:$N$11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7-D75E-1A4F-9017-04DED05B4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197376"/>
        <c:axId val="64198912"/>
      </c:barChart>
      <c:dateAx>
        <c:axId val="64197376"/>
        <c:scaling>
          <c:orientation val="minMax"/>
        </c:scaling>
        <c:delete val="0"/>
        <c:axPos val="b"/>
        <c:numFmt formatCode="[$-40C]mmm\-yy;@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4198912"/>
        <c:crosses val="autoZero"/>
        <c:auto val="1"/>
        <c:lblOffset val="100"/>
        <c:baseTimeUnit val="months"/>
      </c:dateAx>
      <c:valAx>
        <c:axId val="6419891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64197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-FR"/>
              <a:t>TOTAL DES CLIENTS MOTIVÉS PAR LE MARKETING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Clients!$B$13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4F1-DB4A-82DB-64CE5743D2C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4F1-DB4A-82DB-64CE5743D2C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B4F1-DB4A-82DB-64CE5743D2C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B4F1-DB4A-82DB-64CE5743D2C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B4F1-DB4A-82DB-64CE5743D2C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B4F1-DB4A-82DB-64CE5743D2CD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B4F1-DB4A-82DB-64CE5743D2CD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B4F1-DB4A-82DB-64CE5743D2CD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B4F1-DB4A-82DB-64CE5743D2CD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B4F1-DB4A-82DB-64CE5743D2CD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B4F1-DB4A-82DB-64CE5743D2CD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B4F1-DB4A-82DB-64CE5743D2CD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4F1-DB4A-82DB-64CE5743D2CD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B4F1-DB4A-82DB-64CE5743D2CD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B4F1-DB4A-82DB-64CE5743D2CD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B4F1-DB4A-82DB-64CE5743D2CD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B4F1-DB4A-82DB-64CE5743D2CD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B4F1-DB4A-82DB-64CE5743D2CD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B4F1-DB4A-82DB-64CE5743D2CD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B4F1-DB4A-82DB-64CE5743D2CD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B4F1-DB4A-82DB-64CE5743D2CD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B4F1-DB4A-82DB-64CE5743D2CD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B4F1-DB4A-82DB-64CE5743D2CD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B4F1-DB4A-82DB-64CE5743D2CD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Clients!$C$12:$N$12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Clients!$C$13:$N$13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4F1-DB4A-82DB-64CE5743D2C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3"/>
        <c:axId val="64751872"/>
        <c:axId val="64765952"/>
      </c:barChart>
      <c:dateAx>
        <c:axId val="64751872"/>
        <c:scaling>
          <c:orientation val="minMax"/>
        </c:scaling>
        <c:delete val="0"/>
        <c:axPos val="b"/>
        <c:numFmt formatCode="[$-40C]mmm\-yy;@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4765952"/>
        <c:crosses val="autoZero"/>
        <c:auto val="1"/>
        <c:lblOffset val="100"/>
        <c:baseTimeUnit val="months"/>
      </c:dateAx>
      <c:valAx>
        <c:axId val="6476595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64751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-FR"/>
              <a:t>% de clients générés par le marketing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1"/>
        <c:ser>
          <c:idx val="0"/>
          <c:order val="0"/>
          <c:marker>
            <c:symbol val="circle"/>
            <c:size val="6"/>
          </c:marker>
          <c:dPt>
            <c:idx val="0"/>
            <c:marker>
              <c:spPr>
                <a:solidFill>
                  <a:schemeClr val="accent1"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1"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A38-2A4F-8BD9-57905CF4227B}"/>
              </c:ext>
            </c:extLst>
          </c:dPt>
          <c:dPt>
            <c:idx val="1"/>
            <c:marker>
              <c:spPr>
                <a:solidFill>
                  <a:schemeClr val="accent2"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2"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A38-2A4F-8BD9-57905CF4227B}"/>
              </c:ext>
            </c:extLst>
          </c:dPt>
          <c:dPt>
            <c:idx val="2"/>
            <c:marker>
              <c:spPr>
                <a:solidFill>
                  <a:schemeClr val="accent3"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3"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8A38-2A4F-8BD9-57905CF4227B}"/>
              </c:ext>
            </c:extLst>
          </c:dPt>
          <c:dPt>
            <c:idx val="3"/>
            <c:marker>
              <c:spPr>
                <a:solidFill>
                  <a:schemeClr val="accent4"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4"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8A38-2A4F-8BD9-57905CF4227B}"/>
              </c:ext>
            </c:extLst>
          </c:dPt>
          <c:dPt>
            <c:idx val="4"/>
            <c:marker>
              <c:spPr>
                <a:solidFill>
                  <a:schemeClr val="accent5"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5"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8A38-2A4F-8BD9-57905CF4227B}"/>
              </c:ext>
            </c:extLst>
          </c:dPt>
          <c:dPt>
            <c:idx val="5"/>
            <c:marker>
              <c:spPr>
                <a:solidFill>
                  <a:schemeClr val="accent6"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6"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8A38-2A4F-8BD9-57905CF4227B}"/>
              </c:ext>
            </c:extLst>
          </c:dPt>
          <c:dPt>
            <c:idx val="6"/>
            <c:marker>
              <c:spPr>
                <a:solidFill>
                  <a:schemeClr val="accent1">
                    <a:lumMod val="60000"/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1">
                    <a:lumMod val="60000"/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8A38-2A4F-8BD9-57905CF4227B}"/>
              </c:ext>
            </c:extLst>
          </c:dPt>
          <c:dPt>
            <c:idx val="7"/>
            <c:marker>
              <c:spPr>
                <a:solidFill>
                  <a:schemeClr val="accent2">
                    <a:lumMod val="60000"/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2">
                    <a:lumMod val="60000"/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8A38-2A4F-8BD9-57905CF4227B}"/>
              </c:ext>
            </c:extLst>
          </c:dPt>
          <c:dPt>
            <c:idx val="8"/>
            <c:marker>
              <c:spPr>
                <a:solidFill>
                  <a:schemeClr val="accent3">
                    <a:lumMod val="60000"/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3">
                    <a:lumMod val="60000"/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8A38-2A4F-8BD9-57905CF4227B}"/>
              </c:ext>
            </c:extLst>
          </c:dPt>
          <c:dPt>
            <c:idx val="9"/>
            <c:marker>
              <c:spPr>
                <a:solidFill>
                  <a:schemeClr val="accent4">
                    <a:lumMod val="60000"/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4">
                    <a:lumMod val="60000"/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8A38-2A4F-8BD9-57905CF4227B}"/>
              </c:ext>
            </c:extLst>
          </c:dPt>
          <c:dPt>
            <c:idx val="10"/>
            <c:marker>
              <c:spPr>
                <a:solidFill>
                  <a:schemeClr val="accent5">
                    <a:lumMod val="60000"/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5">
                    <a:lumMod val="60000"/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8A38-2A4F-8BD9-57905CF4227B}"/>
              </c:ext>
            </c:extLst>
          </c:dPt>
          <c:dPt>
            <c:idx val="11"/>
            <c:marker>
              <c:spPr>
                <a:solidFill>
                  <a:schemeClr val="accent6">
                    <a:lumMod val="60000"/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6">
                    <a:lumMod val="60000"/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8A38-2A4F-8BD9-57905CF422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0" tIns="0" rIns="0" bIns="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effectLst>
                      <a:glow rad="63500">
                        <a:schemeClr val="bg1">
                          <a:alpha val="85000"/>
                        </a:schemeClr>
                      </a:glow>
                    </a:effectLst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Clients!$C$16:$N$16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Clients!$C$18:$N$18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8A38-2A4F-8BD9-57905CF4227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4806912"/>
        <c:axId val="64962944"/>
      </c:lineChart>
      <c:dateAx>
        <c:axId val="64806912"/>
        <c:scaling>
          <c:orientation val="minMax"/>
        </c:scaling>
        <c:delete val="0"/>
        <c:axPos val="b"/>
        <c:numFmt formatCode="[$-40C]mmm\-yy;@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4962944"/>
        <c:crosses val="autoZero"/>
        <c:auto val="1"/>
        <c:lblOffset val="100"/>
        <c:baseTimeUnit val="months"/>
      </c:dateAx>
      <c:valAx>
        <c:axId val="6496294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64806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1"/>
        <c:ser>
          <c:idx val="0"/>
          <c:order val="0"/>
          <c:tx>
            <c:strRef>
              <c:f>'Taux de conversion'!$B$9</c:f>
              <c:strCache>
                <c:ptCount val="1"/>
                <c:pt idx="0">
                  <c:v>% DE VISITE VERS CLIENT POTENTIEL</c:v>
                </c:pt>
              </c:strCache>
            </c:strRef>
          </c:tx>
          <c:marker>
            <c:symbol val="circle"/>
            <c:size val="35"/>
            <c:spPr>
              <a:ln>
                <a:noFill/>
              </a:ln>
            </c:spPr>
          </c:marker>
          <c:dPt>
            <c:idx val="0"/>
            <c:marker>
              <c:spPr>
                <a:solidFill>
                  <a:schemeClr val="accent1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4C3-2646-A469-C32C66951BDD}"/>
              </c:ext>
            </c:extLst>
          </c:dPt>
          <c:dPt>
            <c:idx val="1"/>
            <c:marker>
              <c:spPr>
                <a:solidFill>
                  <a:schemeClr val="accent2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4C3-2646-A469-C32C66951BDD}"/>
              </c:ext>
            </c:extLst>
          </c:dPt>
          <c:dPt>
            <c:idx val="2"/>
            <c:marker>
              <c:spPr>
                <a:solidFill>
                  <a:schemeClr val="accent3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44C3-2646-A469-C32C66951BDD}"/>
              </c:ext>
            </c:extLst>
          </c:dPt>
          <c:dPt>
            <c:idx val="3"/>
            <c:marker>
              <c:spPr>
                <a:solidFill>
                  <a:schemeClr val="accent4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44C3-2646-A469-C32C66951BDD}"/>
              </c:ext>
            </c:extLst>
          </c:dPt>
          <c:dPt>
            <c:idx val="4"/>
            <c:marker>
              <c:spPr>
                <a:solidFill>
                  <a:schemeClr val="accent5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44C3-2646-A469-C32C66951BDD}"/>
              </c:ext>
            </c:extLst>
          </c:dPt>
          <c:dPt>
            <c:idx val="5"/>
            <c:marker>
              <c:spPr>
                <a:solidFill>
                  <a:schemeClr val="accent6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6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44C3-2646-A469-C32C66951BDD}"/>
              </c:ext>
            </c:extLst>
          </c:dPt>
          <c:dPt>
            <c:idx val="6"/>
            <c:marker>
              <c:spPr>
                <a:solidFill>
                  <a:schemeClr val="accent1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1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44C3-2646-A469-C32C66951BDD}"/>
              </c:ext>
            </c:extLst>
          </c:dPt>
          <c:dPt>
            <c:idx val="7"/>
            <c:marker>
              <c:spPr>
                <a:solidFill>
                  <a:schemeClr val="accent2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2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44C3-2646-A469-C32C66951BDD}"/>
              </c:ext>
            </c:extLst>
          </c:dPt>
          <c:dPt>
            <c:idx val="8"/>
            <c:marker>
              <c:spPr>
                <a:solidFill>
                  <a:schemeClr val="accent3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3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44C3-2646-A469-C32C66951BDD}"/>
              </c:ext>
            </c:extLst>
          </c:dPt>
          <c:dPt>
            <c:idx val="9"/>
            <c:marker>
              <c:spPr>
                <a:solidFill>
                  <a:schemeClr val="accent4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4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44C3-2646-A469-C32C66951BDD}"/>
              </c:ext>
            </c:extLst>
          </c:dPt>
          <c:dPt>
            <c:idx val="10"/>
            <c:marker>
              <c:spPr>
                <a:solidFill>
                  <a:schemeClr val="accent5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5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44C3-2646-A469-C32C66951BDD}"/>
              </c:ext>
            </c:extLst>
          </c:dPt>
          <c:dPt>
            <c:idx val="11"/>
            <c:marker>
              <c:spPr>
                <a:solidFill>
                  <a:schemeClr val="accent6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6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44C3-2646-A469-C32C66951BDD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4C3-2646-A469-C32C66951BDD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44C3-2646-A469-C32C66951BDD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44C3-2646-A469-C32C66951BDD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44C3-2646-A469-C32C66951BDD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44C3-2646-A469-C32C66951BDD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44C3-2646-A469-C32C66951BDD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44C3-2646-A469-C32C66951BDD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44C3-2646-A469-C32C66951BDD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44C3-2646-A469-C32C66951BDD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44C3-2646-A469-C32C66951BDD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44C3-2646-A469-C32C66951BDD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44C3-2646-A469-C32C66951BDD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'Taux de conversion'!$C$8:$N$8</c:f>
              <c:numCache>
                <c:formatCode>[$-40C]mmm\-yy;@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'Taux de conversion'!$C$9:$N$9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44C3-2646-A469-C32C66951BD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4611456"/>
        <c:axId val="64612992"/>
      </c:lineChart>
      <c:dateAx>
        <c:axId val="64611456"/>
        <c:scaling>
          <c:orientation val="minMax"/>
        </c:scaling>
        <c:delete val="0"/>
        <c:axPos val="b"/>
        <c:numFmt formatCode="[$-40C]mmm\-yy;@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4612992"/>
        <c:crosses val="autoZero"/>
        <c:auto val="1"/>
        <c:lblOffset val="100"/>
        <c:baseTimeUnit val="months"/>
      </c:dateAx>
      <c:valAx>
        <c:axId val="6461299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64611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fr.smartsheet.com/try-it?trp=17812&amp;utm_language=FR&amp;utm_source=template-excel&amp;utm_medium=content&amp;utm_campaign=ic-Marketing+ROI-excel-17812-fr&amp;lpa=ic+Marketing+ROI+excel+17812+fr" TargetMode="Externa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1507670</xdr:colOff>
      <xdr:row>14</xdr:row>
      <xdr:rowOff>187778</xdr:rowOff>
    </xdr:from>
    <xdr:to>
      <xdr:col>15</xdr:col>
      <xdr:colOff>0</xdr:colOff>
      <xdr:row>15</xdr:row>
      <xdr:rowOff>4864100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8BB7227-8579-3F4B-8992-BE88E570E2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1485900</xdr:colOff>
      <xdr:row>0</xdr:row>
      <xdr:rowOff>38100</xdr:rowOff>
    </xdr:from>
    <xdr:to>
      <xdr:col>19</xdr:col>
      <xdr:colOff>596900</xdr:colOff>
      <xdr:row>0</xdr:row>
      <xdr:rowOff>509115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B042B5F-9A3F-CE29-DF25-3B30261B0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820900" y="38100"/>
          <a:ext cx="3124200" cy="47101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110066</xdr:colOff>
      <xdr:row>12</xdr:row>
      <xdr:rowOff>12700</xdr:rowOff>
    </xdr:from>
    <xdr:to>
      <xdr:col>14</xdr:col>
      <xdr:colOff>872066</xdr:colOff>
      <xdr:row>12</xdr:row>
      <xdr:rowOff>2755900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B17FC1F-C520-4E0D-AC9E-EAA325DA4A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110066</xdr:colOff>
      <xdr:row>13</xdr:row>
      <xdr:rowOff>63501</xdr:rowOff>
    </xdr:from>
    <xdr:to>
      <xdr:col>14</xdr:col>
      <xdr:colOff>872066</xdr:colOff>
      <xdr:row>13</xdr:row>
      <xdr:rowOff>2806701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D3841F0-10A6-4EED-9B19-A42E9A1608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110066</xdr:colOff>
      <xdr:row>14</xdr:row>
      <xdr:rowOff>31749</xdr:rowOff>
    </xdr:from>
    <xdr:to>
      <xdr:col>14</xdr:col>
      <xdr:colOff>872066</xdr:colOff>
      <xdr:row>14</xdr:row>
      <xdr:rowOff>2774949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4A36498-9FBF-4243-9C79-971284F2E9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15</xdr:row>
      <xdr:rowOff>14817</xdr:rowOff>
    </xdr:from>
    <xdr:to>
      <xdr:col>9</xdr:col>
      <xdr:colOff>266699</xdr:colOff>
      <xdr:row>15</xdr:row>
      <xdr:rowOff>5046035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E85305E-29CA-DD47-8EC1-604ABB24B3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355600</xdr:colOff>
      <xdr:row>15</xdr:row>
      <xdr:rowOff>52917</xdr:rowOff>
    </xdr:from>
    <xdr:to>
      <xdr:col>15</xdr:col>
      <xdr:colOff>2019300</xdr:colOff>
      <xdr:row>15</xdr:row>
      <xdr:rowOff>5054600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CC4E6EE-9425-B948-BA3C-8F69B86C74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15</xdr:row>
      <xdr:rowOff>14817</xdr:rowOff>
    </xdr:from>
    <xdr:to>
      <xdr:col>9</xdr:col>
      <xdr:colOff>266699</xdr:colOff>
      <xdr:row>15</xdr:row>
      <xdr:rowOff>5046035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2340DF-E21E-F14E-A27B-04461AEE37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355600</xdr:colOff>
      <xdr:row>15</xdr:row>
      <xdr:rowOff>52917</xdr:rowOff>
    </xdr:from>
    <xdr:to>
      <xdr:col>15</xdr:col>
      <xdr:colOff>2019300</xdr:colOff>
      <xdr:row>15</xdr:row>
      <xdr:rowOff>5054600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03747BC-C60B-4E4A-8375-859271DD99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19</xdr:row>
      <xdr:rowOff>14817</xdr:rowOff>
    </xdr:from>
    <xdr:to>
      <xdr:col>9</xdr:col>
      <xdr:colOff>266699</xdr:colOff>
      <xdr:row>19</xdr:row>
      <xdr:rowOff>5046035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4E07F3B-F16E-AC4F-8A6A-DB7B14D09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355600</xdr:colOff>
      <xdr:row>19</xdr:row>
      <xdr:rowOff>52917</xdr:rowOff>
    </xdr:from>
    <xdr:to>
      <xdr:col>15</xdr:col>
      <xdr:colOff>2019300</xdr:colOff>
      <xdr:row>19</xdr:row>
      <xdr:rowOff>5054600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B27092D-F197-FD42-9731-8BE013A251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101600</xdr:colOff>
      <xdr:row>20</xdr:row>
      <xdr:rowOff>50800</xdr:rowOff>
    </xdr:from>
    <xdr:to>
      <xdr:col>15</xdr:col>
      <xdr:colOff>1993900</xdr:colOff>
      <xdr:row>20</xdr:row>
      <xdr:rowOff>2197100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EF26778-B4E1-4342-A814-994555D66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110066</xdr:colOff>
      <xdr:row>12</xdr:row>
      <xdr:rowOff>12700</xdr:rowOff>
    </xdr:from>
    <xdr:to>
      <xdr:col>14</xdr:col>
      <xdr:colOff>872066</xdr:colOff>
      <xdr:row>12</xdr:row>
      <xdr:rowOff>2755900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D78321-F271-4443-BAB6-5418560CA9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110066</xdr:colOff>
      <xdr:row>13</xdr:row>
      <xdr:rowOff>63501</xdr:rowOff>
    </xdr:from>
    <xdr:to>
      <xdr:col>14</xdr:col>
      <xdr:colOff>872066</xdr:colOff>
      <xdr:row>13</xdr:row>
      <xdr:rowOff>2806701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EEB6E06-D452-1D47-9BC0-9DBB5E24D0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110066</xdr:colOff>
      <xdr:row>14</xdr:row>
      <xdr:rowOff>31749</xdr:rowOff>
    </xdr:from>
    <xdr:to>
      <xdr:col>14</xdr:col>
      <xdr:colOff>872066</xdr:colOff>
      <xdr:row>14</xdr:row>
      <xdr:rowOff>2774949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D9B7CB8-7AEE-8749-8AFC-75D7E56E64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1494970</xdr:colOff>
      <xdr:row>11</xdr:row>
      <xdr:rowOff>22678</xdr:rowOff>
    </xdr:from>
    <xdr:to>
      <xdr:col>15</xdr:col>
      <xdr:colOff>12700</xdr:colOff>
      <xdr:row>11</xdr:row>
      <xdr:rowOff>4838700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45A50A2-16D8-4F57-BF27-0A25FE8B38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15</xdr:row>
      <xdr:rowOff>14817</xdr:rowOff>
    </xdr:from>
    <xdr:to>
      <xdr:col>9</xdr:col>
      <xdr:colOff>266699</xdr:colOff>
      <xdr:row>15</xdr:row>
      <xdr:rowOff>5046035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970A807-F084-49F4-81BC-E07CBCC57F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355600</xdr:colOff>
      <xdr:row>15</xdr:row>
      <xdr:rowOff>52917</xdr:rowOff>
    </xdr:from>
    <xdr:to>
      <xdr:col>15</xdr:col>
      <xdr:colOff>2019300</xdr:colOff>
      <xdr:row>15</xdr:row>
      <xdr:rowOff>5054600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02A4F69-EB5C-41AB-9CC8-11546B3E8F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15</xdr:row>
      <xdr:rowOff>14817</xdr:rowOff>
    </xdr:from>
    <xdr:to>
      <xdr:col>9</xdr:col>
      <xdr:colOff>266699</xdr:colOff>
      <xdr:row>15</xdr:row>
      <xdr:rowOff>5046035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68DE47-99F4-5048-B5E0-A46182ACF4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355600</xdr:colOff>
      <xdr:row>15</xdr:row>
      <xdr:rowOff>52917</xdr:rowOff>
    </xdr:from>
    <xdr:to>
      <xdr:col>15</xdr:col>
      <xdr:colOff>2019300</xdr:colOff>
      <xdr:row>15</xdr:row>
      <xdr:rowOff>5054600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F8BC0CB-BFBF-3746-A879-7FA37E953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19</xdr:row>
      <xdr:rowOff>14817</xdr:rowOff>
    </xdr:from>
    <xdr:to>
      <xdr:col>9</xdr:col>
      <xdr:colOff>266699</xdr:colOff>
      <xdr:row>19</xdr:row>
      <xdr:rowOff>5046035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21725C5-5013-C744-9E1E-7CFE7679C1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355600</xdr:colOff>
      <xdr:row>19</xdr:row>
      <xdr:rowOff>52917</xdr:rowOff>
    </xdr:from>
    <xdr:to>
      <xdr:col>15</xdr:col>
      <xdr:colOff>2019300</xdr:colOff>
      <xdr:row>19</xdr:row>
      <xdr:rowOff>5054600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47F05D0-4D6F-BD42-9629-F48277E839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101600</xdr:colOff>
      <xdr:row>20</xdr:row>
      <xdr:rowOff>50800</xdr:rowOff>
    </xdr:from>
    <xdr:to>
      <xdr:col>15</xdr:col>
      <xdr:colOff>1993900</xdr:colOff>
      <xdr:row>20</xdr:row>
      <xdr:rowOff>2197100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14A025E-496B-7D4F-A387-66840C9F9D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/DTP/DTP%20&#25991;&#20214;/&#20854;&#20182;&#39033;&#30446;/2023/Smartsheet%20-%20Weloc-00503/Source/Batch%204%20Templates%20-%20Weloc-00503/_roi-calculation-templates%20-%20DE,ES,FR,IT,PT,JP/IC-Content-Marketing-Metrics-9436.xlsx" TargetMode="External"/><Relationship Id="rId1" Type="http://schemas.openxmlformats.org/officeDocument/2006/relationships/externalLinkPath" Target="file:///D:/DTP/DTP%20&#25991;&#20214;/&#20854;&#20182;&#39033;&#30446;/2023/Smartsheet%20-%20Weloc-00503/Source/Batch%204%20Templates%20-%20Weloc-00503/_roi-calculation-templates%20-%20DE,ES,FR,IT,PT,JP/IC-Content-Marketing-Metrics-943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ach"/>
      <sheetName val="Visits"/>
      <sheetName val="Leads"/>
      <sheetName val="Customers"/>
      <sheetName val="Conversion Rates"/>
      <sheetName val="Reach - EXAMPLE"/>
      <sheetName val="Visits - EXAMPLE"/>
      <sheetName val="Leads - EXAMPLE"/>
      <sheetName val="Customers - EXAMPLE"/>
      <sheetName val="Conversion Rates - EXAMPLE"/>
      <sheetName val="- Disclaimer -"/>
    </sheetNames>
    <sheetDataSet>
      <sheetData sheetId="0"/>
      <sheetData sheetId="1"/>
      <sheetData sheetId="2"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812&amp;utm_language=FR&amp;utm_source=template-excel&amp;utm_medium=content&amp;utm_campaign=ic-Marketing+ROI-excel-17812-fr&amp;lpa=ic+Marketing+ROI+excel+17812+fr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fitToPage="1"/>
  </sheetPr>
  <dimension ref="A1:P21"/>
  <sheetViews>
    <sheetView showGridLines="0" tabSelected="1" zoomScaleNormal="100" zoomScaleSheetLayoutView="7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21.5" style="1" customWidth="1"/>
    <col min="3" max="14" width="10.83203125" style="1" customWidth="1"/>
    <col min="15" max="15" width="20.1640625" style="1" customWidth="1"/>
    <col min="16" max="16" width="27.1640625" style="1" customWidth="1"/>
    <col min="17" max="17" width="3.83203125" style="1" customWidth="1"/>
    <col min="18" max="16384" width="10.83203125" style="1"/>
  </cols>
  <sheetData>
    <row r="1" spans="1:16" customFormat="1" ht="42" customHeight="1">
      <c r="A1" s="1"/>
      <c r="B1" s="3" t="s">
        <v>7</v>
      </c>
      <c r="C1" s="3"/>
    </row>
    <row r="2" spans="1:16" s="30" customFormat="1" ht="23" customHeight="1">
      <c r="A2" s="27"/>
      <c r="B2" s="28" t="s">
        <v>25</v>
      </c>
      <c r="C2" s="29"/>
    </row>
    <row r="3" spans="1:16" s="2" customFormat="1" ht="20" customHeight="1">
      <c r="B3" s="17" t="s">
        <v>42</v>
      </c>
      <c r="C3" s="31">
        <v>44579</v>
      </c>
      <c r="D3" s="31">
        <v>44610</v>
      </c>
      <c r="E3" s="31">
        <v>44638</v>
      </c>
      <c r="F3" s="31">
        <v>44669</v>
      </c>
      <c r="G3" s="31">
        <v>44699</v>
      </c>
      <c r="H3" s="31">
        <v>44730</v>
      </c>
      <c r="I3" s="31">
        <v>44760</v>
      </c>
      <c r="J3" s="31">
        <v>44791</v>
      </c>
      <c r="K3" s="31">
        <v>44822</v>
      </c>
      <c r="L3" s="31">
        <v>44852</v>
      </c>
      <c r="M3" s="31">
        <v>44883</v>
      </c>
      <c r="N3" s="31">
        <v>44913</v>
      </c>
      <c r="O3" s="19" t="s">
        <v>38</v>
      </c>
      <c r="P3" s="18" t="s">
        <v>4</v>
      </c>
    </row>
    <row r="4" spans="1:16" ht="20" customHeight="1">
      <c r="B4" s="5" t="s">
        <v>0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6">
        <f t="shared" ref="O4:O12" si="0">IFERROR((N4-M4)/M4,0)</f>
        <v>0</v>
      </c>
      <c r="P4" s="12"/>
    </row>
    <row r="5" spans="1:16" ht="20" customHeight="1">
      <c r="B5" s="6" t="s">
        <v>27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5">
        <f t="shared" si="0"/>
        <v>0</v>
      </c>
      <c r="P5" s="14"/>
    </row>
    <row r="6" spans="1:16" ht="20" customHeight="1">
      <c r="B6" s="5" t="s">
        <v>1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6">
        <f t="shared" si="0"/>
        <v>0</v>
      </c>
      <c r="P6" s="12"/>
    </row>
    <row r="7" spans="1:16" ht="20" customHeight="1">
      <c r="B7" s="6" t="s">
        <v>2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5">
        <f t="shared" si="0"/>
        <v>0</v>
      </c>
      <c r="P7" s="14"/>
    </row>
    <row r="8" spans="1:16" ht="20" customHeight="1">
      <c r="B8" s="5" t="s">
        <v>3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6">
        <f t="shared" si="0"/>
        <v>0</v>
      </c>
      <c r="P8" s="12"/>
    </row>
    <row r="9" spans="1:16" ht="20" customHeight="1">
      <c r="B9" s="6" t="s">
        <v>33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5">
        <f t="shared" si="0"/>
        <v>0</v>
      </c>
      <c r="P9" s="14"/>
    </row>
    <row r="10" spans="1:16" ht="20" customHeight="1">
      <c r="B10" s="5" t="s">
        <v>34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6">
        <f t="shared" si="0"/>
        <v>0</v>
      </c>
      <c r="P10" s="12"/>
    </row>
    <row r="11" spans="1:16" ht="20" customHeight="1">
      <c r="B11" s="6" t="s">
        <v>35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5">
        <f t="shared" si="0"/>
        <v>0</v>
      </c>
      <c r="P11" s="14"/>
    </row>
    <row r="12" spans="1:16" ht="20" customHeight="1">
      <c r="B12" s="5" t="s">
        <v>36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6">
        <f t="shared" si="0"/>
        <v>0</v>
      </c>
      <c r="P12" s="12"/>
    </row>
    <row r="13" spans="1:16" ht="11" customHeight="1"/>
    <row r="14" spans="1:16" ht="20" customHeight="1">
      <c r="B14" s="23" t="s">
        <v>5</v>
      </c>
      <c r="C14" s="22">
        <f t="shared" ref="C14:N14" si="1">SUM(C4:C12)</f>
        <v>0</v>
      </c>
      <c r="D14" s="22">
        <f t="shared" si="1"/>
        <v>0</v>
      </c>
      <c r="E14" s="22">
        <f t="shared" si="1"/>
        <v>0</v>
      </c>
      <c r="F14" s="22">
        <f t="shared" si="1"/>
        <v>0</v>
      </c>
      <c r="G14" s="22">
        <f t="shared" si="1"/>
        <v>0</v>
      </c>
      <c r="H14" s="22">
        <f t="shared" si="1"/>
        <v>0</v>
      </c>
      <c r="I14" s="22">
        <f t="shared" si="1"/>
        <v>0</v>
      </c>
      <c r="J14" s="22">
        <f t="shared" si="1"/>
        <v>0</v>
      </c>
      <c r="K14" s="22">
        <f t="shared" si="1"/>
        <v>0</v>
      </c>
      <c r="L14" s="22">
        <f t="shared" si="1"/>
        <v>0</v>
      </c>
      <c r="M14" s="22">
        <f t="shared" si="1"/>
        <v>0</v>
      </c>
      <c r="N14" s="22">
        <f t="shared" si="1"/>
        <v>0</v>
      </c>
      <c r="O14" s="15">
        <f>IFERROR((N14-M14)/M14,0)</f>
        <v>0</v>
      </c>
    </row>
    <row r="15" spans="1:16" ht="18" customHeight="1"/>
    <row r="16" spans="1:16" ht="400" customHeight="1"/>
    <row r="17" spans="2:16" ht="18" customHeight="1"/>
    <row r="18" spans="2:16" ht="50" customHeight="1">
      <c r="B18" s="34" t="s">
        <v>37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</row>
    <row r="19" spans="2:16" ht="18" customHeight="1">
      <c r="D19" s="7"/>
    </row>
    <row r="20" spans="2:16" ht="18" customHeight="1"/>
    <row r="21" spans="2:16" ht="18" customHeight="1"/>
  </sheetData>
  <mergeCells count="1">
    <mergeCell ref="B18:P18"/>
  </mergeCells>
  <phoneticPr fontId="11" type="noConversion"/>
  <hyperlinks>
    <hyperlink ref="B18:P18" r:id="rId1" display="CLIQUER ICI POUR CRÉER DANS SMARTSHEET" xr:uid="{7BA3A57A-BC85-4A6C-A6B1-E7983F708E29}"/>
  </hyperlinks>
  <pageMargins left="0.3" right="0.3" top="0.3" bottom="0.3" header="0" footer="0"/>
  <pageSetup scale="64" fitToHeight="0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59999389629810485"/>
    <pageSetUpPr fitToPage="1"/>
  </sheetPr>
  <dimension ref="A1:O21"/>
  <sheetViews>
    <sheetView showGridLines="0" zoomScaleNormal="100" zoomScaleSheetLayoutView="70" workbookViewId="0">
      <selection activeCell="B12" sqref="B12"/>
    </sheetView>
  </sheetViews>
  <sheetFormatPr baseColWidth="10" defaultColWidth="10.83203125" defaultRowHeight="16"/>
  <cols>
    <col min="1" max="1" width="3.33203125" style="1" customWidth="1"/>
    <col min="2" max="2" width="31" style="1" customWidth="1"/>
    <col min="3" max="14" width="10.83203125" style="1" customWidth="1"/>
    <col min="15" max="15" width="20.1640625" style="1" customWidth="1"/>
    <col min="16" max="16" width="3.83203125" style="1" customWidth="1"/>
    <col min="17" max="16384" width="10.83203125" style="1"/>
  </cols>
  <sheetData>
    <row r="1" spans="1:15" customFormat="1" ht="42" customHeight="1">
      <c r="A1" s="1"/>
      <c r="B1" s="3" t="s">
        <v>7</v>
      </c>
      <c r="C1" s="3"/>
    </row>
    <row r="2" spans="1:15" s="30" customFormat="1" ht="23" customHeight="1">
      <c r="A2" s="27"/>
      <c r="B2" s="28" t="s">
        <v>20</v>
      </c>
      <c r="C2" s="29"/>
    </row>
    <row r="3" spans="1:15" s="2" customFormat="1" ht="20" customHeight="1">
      <c r="B3" s="1"/>
      <c r="C3" s="31">
        <v>44579</v>
      </c>
      <c r="D3" s="31">
        <v>44610</v>
      </c>
      <c r="E3" s="31">
        <v>44638</v>
      </c>
      <c r="F3" s="31">
        <v>44669</v>
      </c>
      <c r="G3" s="31">
        <v>44699</v>
      </c>
      <c r="H3" s="31">
        <v>44730</v>
      </c>
      <c r="I3" s="31">
        <v>44760</v>
      </c>
      <c r="J3" s="31">
        <v>44791</v>
      </c>
      <c r="K3" s="31">
        <v>44822</v>
      </c>
      <c r="L3" s="31">
        <v>44852</v>
      </c>
      <c r="M3" s="31">
        <v>44883</v>
      </c>
      <c r="N3" s="31">
        <v>44913</v>
      </c>
      <c r="O3" s="19" t="s">
        <v>10</v>
      </c>
    </row>
    <row r="4" spans="1:15" ht="20" customHeight="1">
      <c r="B4" s="5" t="s">
        <v>21</v>
      </c>
      <c r="C4" s="9">
        <f>'Visites — EXEMPLE'!C13</f>
        <v>894</v>
      </c>
      <c r="D4" s="9">
        <f>'Visites — EXEMPLE'!D13</f>
        <v>896</v>
      </c>
      <c r="E4" s="9">
        <f>'Visites — EXEMPLE'!E13</f>
        <v>898</v>
      </c>
      <c r="F4" s="9">
        <f>'Visites — EXEMPLE'!F13</f>
        <v>900</v>
      </c>
      <c r="G4" s="9">
        <f>'Visites — EXEMPLE'!G13</f>
        <v>902</v>
      </c>
      <c r="H4" s="9">
        <f>'Visites — EXEMPLE'!H13</f>
        <v>904</v>
      </c>
      <c r="I4" s="9">
        <f>'Visites — EXEMPLE'!I13</f>
        <v>906</v>
      </c>
      <c r="J4" s="9">
        <f>'Visites — EXEMPLE'!J13</f>
        <v>908</v>
      </c>
      <c r="K4" s="9">
        <f>'Visites — EXEMPLE'!K13</f>
        <v>910</v>
      </c>
      <c r="L4" s="9">
        <f>'Visites — EXEMPLE'!L13</f>
        <v>912</v>
      </c>
      <c r="M4" s="9">
        <f>'Visites — EXEMPLE'!M13</f>
        <v>1664</v>
      </c>
      <c r="N4" s="9">
        <f>'Visites — EXEMPLE'!N13</f>
        <v>1716</v>
      </c>
      <c r="O4" s="20">
        <f>IFERROR((N4-M4)/M4,0)</f>
        <v>3.125E-2</v>
      </c>
    </row>
    <row r="5" spans="1:15" ht="20" customHeight="1">
      <c r="B5" s="6" t="s">
        <v>32</v>
      </c>
      <c r="C5" s="13">
        <f>'Clients potentiels — EXEMPLE'!C13</f>
        <v>894</v>
      </c>
      <c r="D5" s="13">
        <f>'Clients potentiels — EXEMPLE'!D13</f>
        <v>896</v>
      </c>
      <c r="E5" s="13">
        <f>'Clients potentiels — EXEMPLE'!E13</f>
        <v>898</v>
      </c>
      <c r="F5" s="13">
        <f>'Clients potentiels — EXEMPLE'!F13</f>
        <v>900</v>
      </c>
      <c r="G5" s="13">
        <f>'Clients potentiels — EXEMPLE'!G13</f>
        <v>902</v>
      </c>
      <c r="H5" s="13">
        <f>'Clients potentiels — EXEMPLE'!H13</f>
        <v>904</v>
      </c>
      <c r="I5" s="13">
        <f>'Clients potentiels — EXEMPLE'!I13</f>
        <v>906</v>
      </c>
      <c r="J5" s="13">
        <f>'Clients potentiels — EXEMPLE'!J13</f>
        <v>908</v>
      </c>
      <c r="K5" s="13">
        <f>'Clients potentiels — EXEMPLE'!K13</f>
        <v>910</v>
      </c>
      <c r="L5" s="13">
        <f>'Clients potentiels — EXEMPLE'!L13</f>
        <v>912</v>
      </c>
      <c r="M5" s="13">
        <f>'Clients potentiels — EXEMPLE'!M13</f>
        <v>1664</v>
      </c>
      <c r="N5" s="13">
        <f>'Clients potentiels — EXEMPLE'!N13</f>
        <v>1716</v>
      </c>
      <c r="O5" s="21">
        <f>IFERROR((N5-M5)/M5,0)</f>
        <v>3.125E-2</v>
      </c>
    </row>
    <row r="6" spans="1:15" ht="20" customHeight="1">
      <c r="B6" s="5" t="s">
        <v>8</v>
      </c>
      <c r="C6" s="9">
        <f>'Clients — EXEMPLE'!C13</f>
        <v>12</v>
      </c>
      <c r="D6" s="9">
        <f>'Clients — EXEMPLE'!D13</f>
        <v>13</v>
      </c>
      <c r="E6" s="9">
        <f>'Clients — EXEMPLE'!E13</f>
        <v>14</v>
      </c>
      <c r="F6" s="9">
        <f>'Clients — EXEMPLE'!F13</f>
        <v>15</v>
      </c>
      <c r="G6" s="9">
        <f>'Clients — EXEMPLE'!G13</f>
        <v>15</v>
      </c>
      <c r="H6" s="9">
        <f>'Clients — EXEMPLE'!H13</f>
        <v>17</v>
      </c>
      <c r="I6" s="9">
        <f>'Clients — EXEMPLE'!I13</f>
        <v>17</v>
      </c>
      <c r="J6" s="9">
        <f>'Clients — EXEMPLE'!J13</f>
        <v>17</v>
      </c>
      <c r="K6" s="9">
        <f>'Clients — EXEMPLE'!K13</f>
        <v>18</v>
      </c>
      <c r="L6" s="9">
        <f>'Clients — EXEMPLE'!L13</f>
        <v>20</v>
      </c>
      <c r="M6" s="9">
        <f>'Clients — EXEMPLE'!M13</f>
        <v>25</v>
      </c>
      <c r="N6" s="9">
        <f>'Clients — EXEMPLE'!N13</f>
        <v>30</v>
      </c>
      <c r="O6" s="20">
        <f>IFERROR((N6-M6)/M6,0)</f>
        <v>0.2</v>
      </c>
    </row>
    <row r="7" spans="1:15" s="8" customFormat="1" ht="11" customHeight="1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26"/>
    </row>
    <row r="8" spans="1:15" ht="20" customHeight="1">
      <c r="C8" s="31">
        <v>44579</v>
      </c>
      <c r="D8" s="31">
        <v>44610</v>
      </c>
      <c r="E8" s="31">
        <v>44638</v>
      </c>
      <c r="F8" s="31">
        <v>44669</v>
      </c>
      <c r="G8" s="31">
        <v>44699</v>
      </c>
      <c r="H8" s="31">
        <v>44730</v>
      </c>
      <c r="I8" s="31">
        <v>44760</v>
      </c>
      <c r="J8" s="31">
        <v>44791</v>
      </c>
      <c r="K8" s="31">
        <v>44822</v>
      </c>
      <c r="L8" s="31">
        <v>44852</v>
      </c>
      <c r="M8" s="31">
        <v>44883</v>
      </c>
      <c r="N8" s="31">
        <v>44913</v>
      </c>
      <c r="O8" s="19" t="s">
        <v>10</v>
      </c>
    </row>
    <row r="9" spans="1:15" ht="20" customHeight="1">
      <c r="B9" s="5" t="s">
        <v>23</v>
      </c>
      <c r="C9" s="16">
        <f>IFERROR(C5/C4,0)</f>
        <v>1</v>
      </c>
      <c r="D9" s="16">
        <f t="shared" ref="D9:N9" si="0">IFERROR(D5/D4,0)</f>
        <v>1</v>
      </c>
      <c r="E9" s="16">
        <f t="shared" si="0"/>
        <v>1</v>
      </c>
      <c r="F9" s="16">
        <f t="shared" si="0"/>
        <v>1</v>
      </c>
      <c r="G9" s="16">
        <f t="shared" si="0"/>
        <v>1</v>
      </c>
      <c r="H9" s="16">
        <f t="shared" si="0"/>
        <v>1</v>
      </c>
      <c r="I9" s="16">
        <f t="shared" si="0"/>
        <v>1</v>
      </c>
      <c r="J9" s="16">
        <f t="shared" si="0"/>
        <v>1</v>
      </c>
      <c r="K9" s="16">
        <f t="shared" si="0"/>
        <v>1</v>
      </c>
      <c r="L9" s="16">
        <f t="shared" si="0"/>
        <v>1</v>
      </c>
      <c r="M9" s="16">
        <f t="shared" si="0"/>
        <v>1</v>
      </c>
      <c r="N9" s="16">
        <f t="shared" si="0"/>
        <v>1</v>
      </c>
      <c r="O9" s="21">
        <f>IFERROR((N9-M9)/M9,0)</f>
        <v>0</v>
      </c>
    </row>
    <row r="10" spans="1:15" ht="20" customHeight="1">
      <c r="B10" s="5" t="s">
        <v>40</v>
      </c>
      <c r="C10" s="16">
        <f>IFERROR(C6/C5,0)</f>
        <v>1.3422818791946308E-2</v>
      </c>
      <c r="D10" s="16">
        <f t="shared" ref="D10:N10" si="1">IFERROR(D6/D5,0)</f>
        <v>1.4508928571428572E-2</v>
      </c>
      <c r="E10" s="16">
        <f t="shared" si="1"/>
        <v>1.5590200445434299E-2</v>
      </c>
      <c r="F10" s="16">
        <f t="shared" si="1"/>
        <v>1.6666666666666666E-2</v>
      </c>
      <c r="G10" s="16">
        <f t="shared" si="1"/>
        <v>1.662971175166297E-2</v>
      </c>
      <c r="H10" s="16">
        <f t="shared" si="1"/>
        <v>1.8805309734513276E-2</v>
      </c>
      <c r="I10" s="16">
        <f t="shared" si="1"/>
        <v>1.8763796909492272E-2</v>
      </c>
      <c r="J10" s="16">
        <f t="shared" si="1"/>
        <v>1.8722466960352423E-2</v>
      </c>
      <c r="K10" s="16">
        <f t="shared" si="1"/>
        <v>1.9780219780219779E-2</v>
      </c>
      <c r="L10" s="16">
        <f t="shared" si="1"/>
        <v>2.1929824561403508E-2</v>
      </c>
      <c r="M10" s="16">
        <f t="shared" si="1"/>
        <v>1.5024038461538462E-2</v>
      </c>
      <c r="N10" s="16">
        <f t="shared" si="1"/>
        <v>1.7482517482517484E-2</v>
      </c>
      <c r="O10" s="21">
        <f>IFERROR((N10-M10)/M10,0)</f>
        <v>0.16363636363636369</v>
      </c>
    </row>
    <row r="11" spans="1:15" ht="20" customHeight="1">
      <c r="B11" s="5" t="s">
        <v>24</v>
      </c>
      <c r="C11" s="16">
        <f>IFERROR(C6/C4,0)</f>
        <v>1.3422818791946308E-2</v>
      </c>
      <c r="D11" s="16">
        <f t="shared" ref="D11:N11" si="2">IFERROR(D6/D4,0)</f>
        <v>1.4508928571428572E-2</v>
      </c>
      <c r="E11" s="16">
        <f t="shared" si="2"/>
        <v>1.5590200445434299E-2</v>
      </c>
      <c r="F11" s="16">
        <f t="shared" si="2"/>
        <v>1.6666666666666666E-2</v>
      </c>
      <c r="G11" s="16">
        <f t="shared" si="2"/>
        <v>1.662971175166297E-2</v>
      </c>
      <c r="H11" s="16">
        <f t="shared" si="2"/>
        <v>1.8805309734513276E-2</v>
      </c>
      <c r="I11" s="16">
        <f t="shared" si="2"/>
        <v>1.8763796909492272E-2</v>
      </c>
      <c r="J11" s="16">
        <f t="shared" si="2"/>
        <v>1.8722466960352423E-2</v>
      </c>
      <c r="K11" s="16">
        <f t="shared" si="2"/>
        <v>1.9780219780219779E-2</v>
      </c>
      <c r="L11" s="16">
        <f t="shared" si="2"/>
        <v>2.1929824561403508E-2</v>
      </c>
      <c r="M11" s="16">
        <f t="shared" si="2"/>
        <v>1.5024038461538462E-2</v>
      </c>
      <c r="N11" s="16">
        <f t="shared" si="2"/>
        <v>1.7482517482517484E-2</v>
      </c>
      <c r="O11" s="21">
        <f>IFERROR((N11-M11)/M11,0)</f>
        <v>0.16363636363636369</v>
      </c>
    </row>
    <row r="12" spans="1:15" s="8" customFormat="1" ht="18" customHeight="1"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ht="180" customHeight="1"/>
    <row r="14" spans="1:15" ht="180" customHeight="1"/>
    <row r="15" spans="1:15" ht="180" customHeight="1"/>
    <row r="16" spans="1:15" ht="18" customHeight="1"/>
    <row r="17" spans="4:4" ht="18" customHeight="1"/>
    <row r="18" spans="4:4" ht="18" customHeight="1">
      <c r="D18" s="7"/>
    </row>
    <row r="19" spans="4:4" ht="18" customHeight="1"/>
    <row r="20" spans="4:4" ht="18" customHeight="1"/>
    <row r="21" spans="4:4" ht="18" customHeight="1"/>
  </sheetData>
  <phoneticPr fontId="11" type="noConversion"/>
  <pageMargins left="0.3" right="0.3" top="0.3" bottom="0.3" header="0" footer="0"/>
  <pageSetup scale="75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>
    <tabColor theme="1"/>
  </sheetPr>
  <dimension ref="B1:B2"/>
  <sheetViews>
    <sheetView showGridLines="0" workbookViewId="0">
      <selection activeCell="B7" sqref="B7"/>
    </sheetView>
  </sheetViews>
  <sheetFormatPr baseColWidth="10" defaultColWidth="10.83203125" defaultRowHeight="15"/>
  <cols>
    <col min="1" max="1" width="3.33203125" style="4" customWidth="1"/>
    <col min="2" max="2" width="88.33203125" style="4" customWidth="1"/>
    <col min="3" max="16384" width="10.83203125" style="4"/>
  </cols>
  <sheetData>
    <row r="1" spans="2:2" ht="20" customHeight="1"/>
    <row r="2" spans="2:2" ht="113.25" customHeight="1">
      <c r="B2" s="32" t="s">
        <v>39</v>
      </c>
    </row>
  </sheetData>
  <phoneticPr fontId="11" type="noConversion"/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  <pageSetUpPr fitToPage="1"/>
  </sheetPr>
  <dimension ref="A1:P21"/>
  <sheetViews>
    <sheetView showGridLines="0" zoomScaleNormal="100" zoomScaleSheetLayoutView="70" workbookViewId="0">
      <pane ySplit="2" topLeftCell="A3" activePane="bottomLeft" state="frozen"/>
      <selection activeCell="A22" sqref="A22:XFD425"/>
      <selection pane="bottomLeft" activeCell="B1" sqref="B1"/>
    </sheetView>
  </sheetViews>
  <sheetFormatPr baseColWidth="10" defaultColWidth="10.83203125" defaultRowHeight="16"/>
  <cols>
    <col min="1" max="1" width="3.33203125" style="1" customWidth="1"/>
    <col min="2" max="2" width="30.1640625" style="1" customWidth="1"/>
    <col min="3" max="14" width="10.83203125" style="1" customWidth="1"/>
    <col min="15" max="15" width="20.1640625" style="1" customWidth="1"/>
    <col min="16" max="16" width="27.1640625" style="1" customWidth="1"/>
    <col min="17" max="17" width="3.83203125" style="1" customWidth="1"/>
    <col min="18" max="16384" width="10.83203125" style="1"/>
  </cols>
  <sheetData>
    <row r="1" spans="1:16" customFormat="1" ht="42" customHeight="1">
      <c r="A1" s="1"/>
      <c r="B1" s="3" t="s">
        <v>7</v>
      </c>
      <c r="C1" s="3"/>
    </row>
    <row r="2" spans="1:16" s="30" customFormat="1" ht="23" customHeight="1">
      <c r="A2" s="27"/>
      <c r="B2" s="28" t="s">
        <v>21</v>
      </c>
      <c r="C2" s="29"/>
    </row>
    <row r="3" spans="1:16" s="2" customFormat="1" ht="20" customHeight="1">
      <c r="B3" s="17" t="s">
        <v>43</v>
      </c>
      <c r="C3" s="31">
        <v>44579</v>
      </c>
      <c r="D3" s="31">
        <v>44610</v>
      </c>
      <c r="E3" s="31">
        <v>44638</v>
      </c>
      <c r="F3" s="31">
        <v>44669</v>
      </c>
      <c r="G3" s="31">
        <v>44699</v>
      </c>
      <c r="H3" s="31">
        <v>44730</v>
      </c>
      <c r="I3" s="31">
        <v>44760</v>
      </c>
      <c r="J3" s="31">
        <v>44791</v>
      </c>
      <c r="K3" s="31">
        <v>44822</v>
      </c>
      <c r="L3" s="31">
        <v>44852</v>
      </c>
      <c r="M3" s="31">
        <v>44883</v>
      </c>
      <c r="N3" s="31">
        <v>44913</v>
      </c>
      <c r="O3" s="19" t="s">
        <v>10</v>
      </c>
      <c r="P3" s="18" t="s">
        <v>4</v>
      </c>
    </row>
    <row r="4" spans="1:16" ht="20" customHeight="1">
      <c r="B4" s="5" t="s">
        <v>11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20">
        <f t="shared" ref="O4:O11" si="0">IFERROR((N4-M4)/M4,0)</f>
        <v>0</v>
      </c>
      <c r="P4" s="12"/>
    </row>
    <row r="5" spans="1:16" ht="20" customHeight="1">
      <c r="B5" s="6" t="s">
        <v>12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21">
        <f t="shared" si="0"/>
        <v>0</v>
      </c>
      <c r="P5" s="14"/>
    </row>
    <row r="6" spans="1:16" ht="20" customHeight="1">
      <c r="B6" s="5" t="s">
        <v>13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20">
        <f t="shared" si="0"/>
        <v>0</v>
      </c>
      <c r="P6" s="12"/>
    </row>
    <row r="7" spans="1:16" ht="20" customHeight="1">
      <c r="B7" s="6" t="s">
        <v>44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21">
        <f t="shared" si="0"/>
        <v>0</v>
      </c>
      <c r="P7" s="14"/>
    </row>
    <row r="8" spans="1:16" ht="20" customHeight="1">
      <c r="B8" s="5" t="s">
        <v>15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20">
        <f t="shared" si="0"/>
        <v>0</v>
      </c>
      <c r="P8" s="12"/>
    </row>
    <row r="9" spans="1:16" ht="20" customHeight="1">
      <c r="B9" s="6" t="s">
        <v>16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21">
        <f t="shared" si="0"/>
        <v>0</v>
      </c>
      <c r="P9" s="14"/>
    </row>
    <row r="10" spans="1:16" ht="20" customHeight="1">
      <c r="B10" s="5" t="s">
        <v>17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20">
        <f t="shared" si="0"/>
        <v>0</v>
      </c>
      <c r="P10" s="12"/>
    </row>
    <row r="11" spans="1:16" ht="20" customHeight="1">
      <c r="B11" s="6" t="s">
        <v>18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21">
        <f t="shared" si="0"/>
        <v>0</v>
      </c>
      <c r="P11" s="14"/>
    </row>
    <row r="12" spans="1:16" ht="20" customHeight="1">
      <c r="C12" s="31">
        <f t="shared" ref="C12:N12" si="1">C3</f>
        <v>44579</v>
      </c>
      <c r="D12" s="31">
        <f t="shared" si="1"/>
        <v>44610</v>
      </c>
      <c r="E12" s="31">
        <f t="shared" si="1"/>
        <v>44638</v>
      </c>
      <c r="F12" s="31">
        <f t="shared" si="1"/>
        <v>44669</v>
      </c>
      <c r="G12" s="31">
        <f t="shared" si="1"/>
        <v>44699</v>
      </c>
      <c r="H12" s="31">
        <f t="shared" si="1"/>
        <v>44730</v>
      </c>
      <c r="I12" s="31">
        <f t="shared" si="1"/>
        <v>44760</v>
      </c>
      <c r="J12" s="31">
        <f t="shared" si="1"/>
        <v>44791</v>
      </c>
      <c r="K12" s="31">
        <f t="shared" si="1"/>
        <v>44822</v>
      </c>
      <c r="L12" s="31">
        <f t="shared" si="1"/>
        <v>44852</v>
      </c>
      <c r="M12" s="31">
        <f t="shared" si="1"/>
        <v>44883</v>
      </c>
      <c r="N12" s="31">
        <f t="shared" si="1"/>
        <v>44913</v>
      </c>
    </row>
    <row r="13" spans="1:16" ht="20" customHeight="1">
      <c r="B13" s="23" t="s">
        <v>5</v>
      </c>
      <c r="C13" s="22">
        <f t="shared" ref="C13:N13" si="2">SUM(C4:C11)</f>
        <v>0</v>
      </c>
      <c r="D13" s="22">
        <f t="shared" si="2"/>
        <v>0</v>
      </c>
      <c r="E13" s="22">
        <f t="shared" si="2"/>
        <v>0</v>
      </c>
      <c r="F13" s="22">
        <f t="shared" si="2"/>
        <v>0</v>
      </c>
      <c r="G13" s="22">
        <f t="shared" si="2"/>
        <v>0</v>
      </c>
      <c r="H13" s="22">
        <f t="shared" si="2"/>
        <v>0</v>
      </c>
      <c r="I13" s="22">
        <f t="shared" si="2"/>
        <v>0</v>
      </c>
      <c r="J13" s="22">
        <f t="shared" si="2"/>
        <v>0</v>
      </c>
      <c r="K13" s="22">
        <f t="shared" si="2"/>
        <v>0</v>
      </c>
      <c r="L13" s="22">
        <f t="shared" si="2"/>
        <v>0</v>
      </c>
      <c r="M13" s="22">
        <f t="shared" si="2"/>
        <v>0</v>
      </c>
      <c r="N13" s="22">
        <f t="shared" si="2"/>
        <v>0</v>
      </c>
      <c r="O13" s="20">
        <f>IFERROR((N13-M13)/M13,0)</f>
        <v>0</v>
      </c>
    </row>
    <row r="14" spans="1:16" ht="20" customHeight="1">
      <c r="B14" s="23" t="s">
        <v>19</v>
      </c>
      <c r="C14" s="22">
        <f t="shared" ref="C14:N14" si="3">SUM(C4:C10)</f>
        <v>0</v>
      </c>
      <c r="D14" s="22">
        <f t="shared" si="3"/>
        <v>0</v>
      </c>
      <c r="E14" s="22">
        <f t="shared" si="3"/>
        <v>0</v>
      </c>
      <c r="F14" s="22">
        <f t="shared" si="3"/>
        <v>0</v>
      </c>
      <c r="G14" s="22">
        <f t="shared" si="3"/>
        <v>0</v>
      </c>
      <c r="H14" s="22">
        <f t="shared" si="3"/>
        <v>0</v>
      </c>
      <c r="I14" s="22">
        <f t="shared" si="3"/>
        <v>0</v>
      </c>
      <c r="J14" s="22">
        <f t="shared" si="3"/>
        <v>0</v>
      </c>
      <c r="K14" s="22">
        <f t="shared" si="3"/>
        <v>0</v>
      </c>
      <c r="L14" s="22">
        <f t="shared" si="3"/>
        <v>0</v>
      </c>
      <c r="M14" s="22">
        <f t="shared" si="3"/>
        <v>0</v>
      </c>
      <c r="N14" s="22">
        <f t="shared" si="3"/>
        <v>0</v>
      </c>
      <c r="O14" s="20">
        <f>IFERROR((N14-M14)/M14,0)</f>
        <v>0</v>
      </c>
    </row>
    <row r="15" spans="1:16" ht="18" customHeight="1"/>
    <row r="16" spans="1:16" ht="400" customHeight="1"/>
    <row r="17" spans="4:4" ht="18" customHeight="1"/>
    <row r="18" spans="4:4" ht="18" customHeight="1"/>
    <row r="19" spans="4:4" ht="18" customHeight="1"/>
    <row r="20" spans="4:4" ht="18" customHeight="1">
      <c r="D20" s="7"/>
    </row>
    <row r="21" spans="4:4" ht="18" customHeight="1"/>
  </sheetData>
  <phoneticPr fontId="11" type="noConversion"/>
  <pageMargins left="0.3" right="0.3" top="0.3" bottom="0.3" header="0" footer="0"/>
  <pageSetup scale="6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/>
    <pageSetUpPr fitToPage="1"/>
  </sheetPr>
  <dimension ref="A1:P21"/>
  <sheetViews>
    <sheetView showGridLines="0" zoomScaleNormal="100" zoomScaleSheetLayoutView="70" workbookViewId="0">
      <selection activeCell="B3" sqref="B3"/>
    </sheetView>
  </sheetViews>
  <sheetFormatPr baseColWidth="10" defaultColWidth="10.83203125" defaultRowHeight="16"/>
  <cols>
    <col min="1" max="1" width="3.33203125" style="1" customWidth="1"/>
    <col min="2" max="2" width="30.1640625" style="1" customWidth="1"/>
    <col min="3" max="14" width="10.83203125" style="1" customWidth="1"/>
    <col min="15" max="15" width="20.1640625" style="1" customWidth="1"/>
    <col min="16" max="16" width="27.1640625" style="1" customWidth="1"/>
    <col min="17" max="17" width="3.83203125" style="1" customWidth="1"/>
    <col min="18" max="16384" width="10.83203125" style="1"/>
  </cols>
  <sheetData>
    <row r="1" spans="1:16" customFormat="1" ht="42" customHeight="1">
      <c r="A1" s="1"/>
      <c r="B1" s="3" t="s">
        <v>7</v>
      </c>
      <c r="C1" s="3"/>
    </row>
    <row r="2" spans="1:16" s="30" customFormat="1" ht="23" customHeight="1">
      <c r="A2" s="27"/>
      <c r="B2" s="28" t="s">
        <v>22</v>
      </c>
      <c r="C2" s="29"/>
    </row>
    <row r="3" spans="1:16" s="2" customFormat="1" ht="20" customHeight="1">
      <c r="B3" s="17" t="s">
        <v>9</v>
      </c>
      <c r="C3" s="31">
        <v>44579</v>
      </c>
      <c r="D3" s="31">
        <v>44610</v>
      </c>
      <c r="E3" s="31">
        <v>44638</v>
      </c>
      <c r="F3" s="31">
        <v>44669</v>
      </c>
      <c r="G3" s="31">
        <v>44699</v>
      </c>
      <c r="H3" s="31">
        <v>44730</v>
      </c>
      <c r="I3" s="31">
        <v>44760</v>
      </c>
      <c r="J3" s="31">
        <v>44791</v>
      </c>
      <c r="K3" s="31">
        <v>44822</v>
      </c>
      <c r="L3" s="31">
        <v>44852</v>
      </c>
      <c r="M3" s="31">
        <v>44883</v>
      </c>
      <c r="N3" s="31">
        <v>44913</v>
      </c>
      <c r="O3" s="19" t="s">
        <v>10</v>
      </c>
      <c r="P3" s="18" t="s">
        <v>4</v>
      </c>
    </row>
    <row r="4" spans="1:16" ht="20" customHeight="1">
      <c r="B4" s="5" t="s">
        <v>45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20">
        <f t="shared" ref="O4:O11" si="0">IFERROR((N4-M4)/M4,0)</f>
        <v>0</v>
      </c>
      <c r="P4" s="12"/>
    </row>
    <row r="5" spans="1:16" ht="20" customHeight="1">
      <c r="B5" s="6" t="s">
        <v>48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21">
        <f t="shared" si="0"/>
        <v>0</v>
      </c>
      <c r="P5" s="14"/>
    </row>
    <row r="6" spans="1:16" ht="20" customHeight="1">
      <c r="B6" s="5" t="s">
        <v>13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20">
        <f t="shared" si="0"/>
        <v>0</v>
      </c>
      <c r="P6" s="12"/>
    </row>
    <row r="7" spans="1:16" ht="20" customHeight="1">
      <c r="B7" s="6" t="s">
        <v>44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21">
        <f t="shared" si="0"/>
        <v>0</v>
      </c>
      <c r="P7" s="14"/>
    </row>
    <row r="8" spans="1:16" ht="20" customHeight="1">
      <c r="B8" s="5" t="s">
        <v>15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20">
        <f t="shared" si="0"/>
        <v>0</v>
      </c>
      <c r="P8" s="12"/>
    </row>
    <row r="9" spans="1:16" ht="20" customHeight="1">
      <c r="B9" s="6" t="s">
        <v>16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21">
        <f t="shared" si="0"/>
        <v>0</v>
      </c>
      <c r="P9" s="14"/>
    </row>
    <row r="10" spans="1:16" ht="20" customHeight="1">
      <c r="B10" s="5" t="s">
        <v>17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20">
        <f t="shared" si="0"/>
        <v>0</v>
      </c>
      <c r="P10" s="12"/>
    </row>
    <row r="11" spans="1:16" ht="20" customHeight="1">
      <c r="B11" s="6" t="s">
        <v>49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21">
        <f t="shared" si="0"/>
        <v>0</v>
      </c>
      <c r="P11" s="14"/>
    </row>
    <row r="12" spans="1:16" ht="20" customHeight="1">
      <c r="C12" s="31">
        <f t="shared" ref="C12:N12" si="1">C3</f>
        <v>44579</v>
      </c>
      <c r="D12" s="31">
        <f t="shared" si="1"/>
        <v>44610</v>
      </c>
      <c r="E12" s="31">
        <f t="shared" si="1"/>
        <v>44638</v>
      </c>
      <c r="F12" s="31">
        <f t="shared" si="1"/>
        <v>44669</v>
      </c>
      <c r="G12" s="31">
        <f t="shared" si="1"/>
        <v>44699</v>
      </c>
      <c r="H12" s="31">
        <f t="shared" si="1"/>
        <v>44730</v>
      </c>
      <c r="I12" s="31">
        <f t="shared" si="1"/>
        <v>44760</v>
      </c>
      <c r="J12" s="31">
        <f t="shared" si="1"/>
        <v>44791</v>
      </c>
      <c r="K12" s="31">
        <f t="shared" si="1"/>
        <v>44822</v>
      </c>
      <c r="L12" s="31">
        <f t="shared" si="1"/>
        <v>44852</v>
      </c>
      <c r="M12" s="31">
        <f t="shared" si="1"/>
        <v>44883</v>
      </c>
      <c r="N12" s="31">
        <f t="shared" si="1"/>
        <v>44913</v>
      </c>
    </row>
    <row r="13" spans="1:16" ht="20" customHeight="1">
      <c r="B13" s="23" t="s">
        <v>5</v>
      </c>
      <c r="C13" s="22">
        <f t="shared" ref="C13:N13" si="2">SUM(C4:C11)</f>
        <v>0</v>
      </c>
      <c r="D13" s="22">
        <f t="shared" si="2"/>
        <v>0</v>
      </c>
      <c r="E13" s="22">
        <f t="shared" si="2"/>
        <v>0</v>
      </c>
      <c r="F13" s="22">
        <f t="shared" si="2"/>
        <v>0</v>
      </c>
      <c r="G13" s="22">
        <f t="shared" si="2"/>
        <v>0</v>
      </c>
      <c r="H13" s="22">
        <f t="shared" si="2"/>
        <v>0</v>
      </c>
      <c r="I13" s="22">
        <f t="shared" si="2"/>
        <v>0</v>
      </c>
      <c r="J13" s="22">
        <f t="shared" si="2"/>
        <v>0</v>
      </c>
      <c r="K13" s="22">
        <f t="shared" si="2"/>
        <v>0</v>
      </c>
      <c r="L13" s="22">
        <f t="shared" si="2"/>
        <v>0</v>
      </c>
      <c r="M13" s="22">
        <f t="shared" si="2"/>
        <v>0</v>
      </c>
      <c r="N13" s="22">
        <f t="shared" si="2"/>
        <v>0</v>
      </c>
      <c r="O13" s="20">
        <f>IFERROR((N13-M13)/M13,0)</f>
        <v>0</v>
      </c>
    </row>
    <row r="14" spans="1:16" ht="20" customHeight="1">
      <c r="B14" s="23" t="s">
        <v>19</v>
      </c>
      <c r="C14" s="22">
        <f t="shared" ref="C14:N14" si="3">SUM(C4:C10)</f>
        <v>0</v>
      </c>
      <c r="D14" s="22">
        <f t="shared" si="3"/>
        <v>0</v>
      </c>
      <c r="E14" s="22">
        <f t="shared" si="3"/>
        <v>0</v>
      </c>
      <c r="F14" s="22">
        <f t="shared" si="3"/>
        <v>0</v>
      </c>
      <c r="G14" s="22">
        <f t="shared" si="3"/>
        <v>0</v>
      </c>
      <c r="H14" s="22">
        <f t="shared" si="3"/>
        <v>0</v>
      </c>
      <c r="I14" s="22">
        <f t="shared" si="3"/>
        <v>0</v>
      </c>
      <c r="J14" s="22">
        <f t="shared" si="3"/>
        <v>0</v>
      </c>
      <c r="K14" s="22">
        <f t="shared" si="3"/>
        <v>0</v>
      </c>
      <c r="L14" s="22">
        <f t="shared" si="3"/>
        <v>0</v>
      </c>
      <c r="M14" s="22">
        <f t="shared" si="3"/>
        <v>0</v>
      </c>
      <c r="N14" s="22">
        <f t="shared" si="3"/>
        <v>0</v>
      </c>
      <c r="O14" s="20">
        <f>IFERROR((N14-M14)/M14,0)</f>
        <v>0</v>
      </c>
    </row>
    <row r="15" spans="1:16" ht="18" customHeight="1"/>
    <row r="16" spans="1:16" ht="400" customHeight="1"/>
    <row r="17" spans="4:4" ht="18" customHeight="1"/>
    <row r="18" spans="4:4" ht="18" customHeight="1"/>
    <row r="19" spans="4:4" ht="18" customHeight="1"/>
    <row r="20" spans="4:4" ht="18" customHeight="1">
      <c r="D20" s="7"/>
    </row>
    <row r="21" spans="4:4" ht="18" customHeight="1"/>
  </sheetData>
  <phoneticPr fontId="11" type="noConversion"/>
  <pageMargins left="0.3" right="0.3" top="0.3" bottom="0.3" header="0" footer="0"/>
  <pageSetup scale="63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  <pageSetUpPr fitToPage="1"/>
  </sheetPr>
  <dimension ref="A1:P21"/>
  <sheetViews>
    <sheetView showGridLines="0" zoomScaleNormal="100" zoomScaleSheetLayoutView="70" workbookViewId="0">
      <selection activeCell="B18" sqref="B18"/>
    </sheetView>
  </sheetViews>
  <sheetFormatPr baseColWidth="10" defaultColWidth="10.83203125" defaultRowHeight="16"/>
  <cols>
    <col min="1" max="1" width="3.33203125" style="1" customWidth="1"/>
    <col min="2" max="2" width="36.6640625" style="1" customWidth="1"/>
    <col min="3" max="14" width="10.83203125" style="1" customWidth="1"/>
    <col min="15" max="15" width="20.1640625" style="1" customWidth="1"/>
    <col min="16" max="16" width="27.1640625" style="1" customWidth="1"/>
    <col min="17" max="17" width="3.83203125" style="1" customWidth="1"/>
    <col min="18" max="16384" width="10.83203125" style="1"/>
  </cols>
  <sheetData>
    <row r="1" spans="1:16" customFormat="1" ht="42" customHeight="1">
      <c r="A1" s="1"/>
      <c r="B1" s="3" t="s">
        <v>7</v>
      </c>
      <c r="C1" s="3"/>
    </row>
    <row r="2" spans="1:16" s="30" customFormat="1" ht="23" customHeight="1">
      <c r="A2" s="27"/>
      <c r="B2" s="28" t="s">
        <v>8</v>
      </c>
      <c r="C2" s="29"/>
    </row>
    <row r="3" spans="1:16" s="2" customFormat="1" ht="20" customHeight="1">
      <c r="B3" s="17" t="s">
        <v>46</v>
      </c>
      <c r="C3" s="31">
        <v>44579</v>
      </c>
      <c r="D3" s="31">
        <v>44610</v>
      </c>
      <c r="E3" s="31">
        <v>44638</v>
      </c>
      <c r="F3" s="31">
        <v>44669</v>
      </c>
      <c r="G3" s="31">
        <v>44699</v>
      </c>
      <c r="H3" s="31">
        <v>44730</v>
      </c>
      <c r="I3" s="31">
        <v>44760</v>
      </c>
      <c r="J3" s="31">
        <v>44791</v>
      </c>
      <c r="K3" s="31">
        <v>44822</v>
      </c>
      <c r="L3" s="31">
        <v>44852</v>
      </c>
      <c r="M3" s="31">
        <v>44883</v>
      </c>
      <c r="N3" s="31">
        <v>44913</v>
      </c>
      <c r="O3" s="19" t="s">
        <v>10</v>
      </c>
      <c r="P3" s="18" t="s">
        <v>4</v>
      </c>
    </row>
    <row r="4" spans="1:16" ht="20" customHeight="1">
      <c r="B4" s="5" t="s">
        <v>11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20">
        <f t="shared" ref="O4:O11" si="0">IFERROR((N4-M4)/M4,0)</f>
        <v>0</v>
      </c>
      <c r="P4" s="12"/>
    </row>
    <row r="5" spans="1:16" ht="20" customHeight="1">
      <c r="B5" s="6" t="s">
        <v>12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21">
        <f t="shared" si="0"/>
        <v>0</v>
      </c>
      <c r="P5" s="14"/>
    </row>
    <row r="6" spans="1:16" ht="20" customHeight="1">
      <c r="B6" s="5" t="s">
        <v>13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20">
        <f t="shared" si="0"/>
        <v>0</v>
      </c>
      <c r="P6" s="12"/>
    </row>
    <row r="7" spans="1:16" ht="20" customHeight="1">
      <c r="B7" s="6" t="s">
        <v>44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21">
        <f t="shared" si="0"/>
        <v>0</v>
      </c>
      <c r="P7" s="14"/>
    </row>
    <row r="8" spans="1:16" ht="20" customHeight="1">
      <c r="B8" s="5" t="s">
        <v>15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20">
        <f t="shared" si="0"/>
        <v>0</v>
      </c>
      <c r="P8" s="12"/>
    </row>
    <row r="9" spans="1:16" ht="20" customHeight="1">
      <c r="B9" s="6" t="s">
        <v>16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21">
        <f t="shared" si="0"/>
        <v>0</v>
      </c>
      <c r="P9" s="14"/>
    </row>
    <row r="10" spans="1:16" ht="20" customHeight="1">
      <c r="B10" s="5" t="s">
        <v>17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20">
        <f t="shared" si="0"/>
        <v>0</v>
      </c>
      <c r="P10" s="12"/>
    </row>
    <row r="11" spans="1:16" ht="20" customHeight="1">
      <c r="B11" s="6" t="s">
        <v>18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21">
        <f t="shared" si="0"/>
        <v>0</v>
      </c>
      <c r="P11" s="14"/>
    </row>
    <row r="12" spans="1:16" ht="20" customHeight="1">
      <c r="C12" s="31">
        <f t="shared" ref="C12:N12" si="1">C3</f>
        <v>44579</v>
      </c>
      <c r="D12" s="31">
        <f t="shared" si="1"/>
        <v>44610</v>
      </c>
      <c r="E12" s="31">
        <f t="shared" si="1"/>
        <v>44638</v>
      </c>
      <c r="F12" s="31">
        <f t="shared" si="1"/>
        <v>44669</v>
      </c>
      <c r="G12" s="31">
        <f t="shared" si="1"/>
        <v>44699</v>
      </c>
      <c r="H12" s="31">
        <f t="shared" si="1"/>
        <v>44730</v>
      </c>
      <c r="I12" s="31">
        <f t="shared" si="1"/>
        <v>44760</v>
      </c>
      <c r="J12" s="31">
        <f t="shared" si="1"/>
        <v>44791</v>
      </c>
      <c r="K12" s="31">
        <f t="shared" si="1"/>
        <v>44822</v>
      </c>
      <c r="L12" s="31">
        <f t="shared" si="1"/>
        <v>44852</v>
      </c>
      <c r="M12" s="31">
        <f t="shared" si="1"/>
        <v>44883</v>
      </c>
      <c r="N12" s="31">
        <f t="shared" si="1"/>
        <v>44913</v>
      </c>
    </row>
    <row r="13" spans="1:16" ht="20" customHeight="1">
      <c r="B13" s="23" t="s">
        <v>5</v>
      </c>
      <c r="C13" s="22">
        <f t="shared" ref="C13:N13" si="2">SUM(C4:C11)</f>
        <v>0</v>
      </c>
      <c r="D13" s="22">
        <f t="shared" si="2"/>
        <v>0</v>
      </c>
      <c r="E13" s="22">
        <f t="shared" si="2"/>
        <v>0</v>
      </c>
      <c r="F13" s="22">
        <f t="shared" si="2"/>
        <v>0</v>
      </c>
      <c r="G13" s="22">
        <f t="shared" si="2"/>
        <v>0</v>
      </c>
      <c r="H13" s="22">
        <f t="shared" si="2"/>
        <v>0</v>
      </c>
      <c r="I13" s="22">
        <f t="shared" si="2"/>
        <v>0</v>
      </c>
      <c r="J13" s="22">
        <f t="shared" si="2"/>
        <v>0</v>
      </c>
      <c r="K13" s="22">
        <f t="shared" si="2"/>
        <v>0</v>
      </c>
      <c r="L13" s="22">
        <f t="shared" si="2"/>
        <v>0</v>
      </c>
      <c r="M13" s="22">
        <f t="shared" si="2"/>
        <v>0</v>
      </c>
      <c r="N13" s="22">
        <f t="shared" si="2"/>
        <v>0</v>
      </c>
      <c r="O13" s="20">
        <f>IFERROR((N13-M13)/M13,0)</f>
        <v>0</v>
      </c>
    </row>
    <row r="14" spans="1:16" ht="20" customHeight="1">
      <c r="B14" s="23" t="s">
        <v>19</v>
      </c>
      <c r="C14" s="22">
        <f t="shared" ref="C14:N14" si="3">SUM(C4:C10)</f>
        <v>0</v>
      </c>
      <c r="D14" s="22">
        <f t="shared" si="3"/>
        <v>0</v>
      </c>
      <c r="E14" s="22">
        <f t="shared" si="3"/>
        <v>0</v>
      </c>
      <c r="F14" s="22">
        <f t="shared" si="3"/>
        <v>0</v>
      </c>
      <c r="G14" s="22">
        <f t="shared" si="3"/>
        <v>0</v>
      </c>
      <c r="H14" s="22">
        <f t="shared" si="3"/>
        <v>0</v>
      </c>
      <c r="I14" s="22">
        <f t="shared" si="3"/>
        <v>0</v>
      </c>
      <c r="J14" s="22">
        <f t="shared" si="3"/>
        <v>0</v>
      </c>
      <c r="K14" s="22">
        <f t="shared" si="3"/>
        <v>0</v>
      </c>
      <c r="L14" s="22">
        <f t="shared" si="3"/>
        <v>0</v>
      </c>
      <c r="M14" s="22">
        <f t="shared" si="3"/>
        <v>0</v>
      </c>
      <c r="N14" s="22">
        <f t="shared" si="3"/>
        <v>0</v>
      </c>
      <c r="O14" s="20">
        <f>IFERROR((N14-M14)/M14,0)</f>
        <v>0</v>
      </c>
    </row>
    <row r="15" spans="1:16" ht="18" customHeight="1"/>
    <row r="16" spans="1:16" ht="20" customHeight="1">
      <c r="C16" s="31">
        <v>44579</v>
      </c>
      <c r="D16" s="31">
        <v>44610</v>
      </c>
      <c r="E16" s="31">
        <v>44638</v>
      </c>
      <c r="F16" s="31">
        <v>44669</v>
      </c>
      <c r="G16" s="31">
        <v>44699</v>
      </c>
      <c r="H16" s="31">
        <v>44730</v>
      </c>
      <c r="I16" s="31">
        <v>44760</v>
      </c>
      <c r="J16" s="31">
        <v>44791</v>
      </c>
      <c r="K16" s="31">
        <v>44822</v>
      </c>
      <c r="L16" s="31">
        <v>44852</v>
      </c>
      <c r="M16" s="31">
        <v>44883</v>
      </c>
      <c r="N16" s="31">
        <v>44913</v>
      </c>
      <c r="O16" s="19" t="s">
        <v>10</v>
      </c>
    </row>
    <row r="17" spans="2:15" ht="20" customHeight="1">
      <c r="B17" s="24" t="s">
        <v>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20">
        <f>IFERROR((N17-M17)/M17,0)</f>
        <v>0</v>
      </c>
    </row>
    <row r="18" spans="2:15" ht="20" customHeight="1">
      <c r="B18" s="24" t="s">
        <v>41</v>
      </c>
      <c r="C18" s="25">
        <f t="shared" ref="C18:N18" si="4">IFERROR(C13/C17,0)</f>
        <v>0</v>
      </c>
      <c r="D18" s="25">
        <f t="shared" si="4"/>
        <v>0</v>
      </c>
      <c r="E18" s="25">
        <f t="shared" si="4"/>
        <v>0</v>
      </c>
      <c r="F18" s="25">
        <f t="shared" si="4"/>
        <v>0</v>
      </c>
      <c r="G18" s="25">
        <f t="shared" si="4"/>
        <v>0</v>
      </c>
      <c r="H18" s="25">
        <f t="shared" si="4"/>
        <v>0</v>
      </c>
      <c r="I18" s="25">
        <f t="shared" si="4"/>
        <v>0</v>
      </c>
      <c r="J18" s="25">
        <f t="shared" si="4"/>
        <v>0</v>
      </c>
      <c r="K18" s="25">
        <f t="shared" si="4"/>
        <v>0</v>
      </c>
      <c r="L18" s="25">
        <f t="shared" si="4"/>
        <v>0</v>
      </c>
      <c r="M18" s="25">
        <f t="shared" si="4"/>
        <v>0</v>
      </c>
      <c r="N18" s="25">
        <f t="shared" si="4"/>
        <v>0</v>
      </c>
      <c r="O18" s="20">
        <f>IFERROR((N18-M18)/M18,0)</f>
        <v>0</v>
      </c>
    </row>
    <row r="19" spans="2:15" ht="18" customHeight="1"/>
    <row r="20" spans="2:15" ht="400" customHeight="1"/>
    <row r="21" spans="2:15" ht="176" customHeight="1"/>
  </sheetData>
  <phoneticPr fontId="11" type="noConversion"/>
  <pageMargins left="0.3" right="0.3" top="0.3" bottom="0.3" header="0" footer="0"/>
  <pageSetup scale="62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  <pageSetUpPr fitToPage="1"/>
  </sheetPr>
  <dimension ref="A1:O21"/>
  <sheetViews>
    <sheetView showGridLines="0" zoomScaleNormal="100" zoomScaleSheetLayoutView="70" workbookViewId="0">
      <selection activeCell="B10" sqref="B10"/>
    </sheetView>
  </sheetViews>
  <sheetFormatPr baseColWidth="10" defaultColWidth="10.83203125" defaultRowHeight="16"/>
  <cols>
    <col min="1" max="1" width="3.33203125" style="1" customWidth="1"/>
    <col min="2" max="2" width="30.6640625" style="1" customWidth="1"/>
    <col min="3" max="14" width="10.83203125" style="1" customWidth="1"/>
    <col min="15" max="15" width="20.1640625" style="1" customWidth="1"/>
    <col min="16" max="16" width="3.83203125" style="1" customWidth="1"/>
    <col min="17" max="16384" width="10.83203125" style="1"/>
  </cols>
  <sheetData>
    <row r="1" spans="1:15" customFormat="1" ht="42" customHeight="1">
      <c r="A1" s="1"/>
      <c r="B1" s="3" t="s">
        <v>7</v>
      </c>
      <c r="C1" s="3"/>
    </row>
    <row r="2" spans="1:15" s="30" customFormat="1" ht="23" customHeight="1">
      <c r="A2" s="27"/>
      <c r="B2" s="28" t="s">
        <v>20</v>
      </c>
      <c r="C2" s="29"/>
    </row>
    <row r="3" spans="1:15" s="2" customFormat="1" ht="20" customHeight="1">
      <c r="B3" s="1"/>
      <c r="C3" s="31">
        <v>44579</v>
      </c>
      <c r="D3" s="31">
        <v>44610</v>
      </c>
      <c r="E3" s="31">
        <v>44638</v>
      </c>
      <c r="F3" s="31">
        <v>44669</v>
      </c>
      <c r="G3" s="31">
        <v>44699</v>
      </c>
      <c r="H3" s="31">
        <v>44730</v>
      </c>
      <c r="I3" s="31">
        <v>44760</v>
      </c>
      <c r="J3" s="31">
        <v>44791</v>
      </c>
      <c r="K3" s="31">
        <v>44822</v>
      </c>
      <c r="L3" s="31">
        <v>44852</v>
      </c>
      <c r="M3" s="31">
        <v>44883</v>
      </c>
      <c r="N3" s="31">
        <v>44913</v>
      </c>
      <c r="O3" s="19" t="s">
        <v>10</v>
      </c>
    </row>
    <row r="4" spans="1:15" ht="20" customHeight="1">
      <c r="B4" s="5" t="s">
        <v>21</v>
      </c>
      <c r="C4" s="9">
        <f>Visites!C13</f>
        <v>0</v>
      </c>
      <c r="D4" s="9">
        <f>Visites!D13</f>
        <v>0</v>
      </c>
      <c r="E4" s="9">
        <f>Visites!E13</f>
        <v>0</v>
      </c>
      <c r="F4" s="9">
        <f>Visites!F13</f>
        <v>0</v>
      </c>
      <c r="G4" s="9">
        <f>Visites!G13</f>
        <v>0</v>
      </c>
      <c r="H4" s="9">
        <f>Visites!H13</f>
        <v>0</v>
      </c>
      <c r="I4" s="9">
        <f>Visites!I13</f>
        <v>0</v>
      </c>
      <c r="J4" s="9">
        <f>Visites!J13</f>
        <v>0</v>
      </c>
      <c r="K4" s="9">
        <f>Visites!K13</f>
        <v>0</v>
      </c>
      <c r="L4" s="9">
        <f>Visites!L13</f>
        <v>0</v>
      </c>
      <c r="M4" s="9">
        <f>Visites!M13</f>
        <v>0</v>
      </c>
      <c r="N4" s="9">
        <f>Visites!N13</f>
        <v>0</v>
      </c>
      <c r="O4" s="20">
        <f>IFERROR((N4-M4)/M4,0)</f>
        <v>0</v>
      </c>
    </row>
    <row r="5" spans="1:15" ht="20" customHeight="1">
      <c r="B5" s="6" t="s">
        <v>22</v>
      </c>
      <c r="C5" s="13">
        <f>[1]Leads!C13</f>
        <v>0</v>
      </c>
      <c r="D5" s="13">
        <f>[1]Leads!D13</f>
        <v>0</v>
      </c>
      <c r="E5" s="13">
        <f>[1]Leads!E13</f>
        <v>0</v>
      </c>
      <c r="F5" s="13">
        <f>[1]Leads!F13</f>
        <v>0</v>
      </c>
      <c r="G5" s="13">
        <f>[1]Leads!G13</f>
        <v>0</v>
      </c>
      <c r="H5" s="13">
        <f>[1]Leads!H13</f>
        <v>0</v>
      </c>
      <c r="I5" s="13">
        <f>[1]Leads!I13</f>
        <v>0</v>
      </c>
      <c r="J5" s="13">
        <f>[1]Leads!J13</f>
        <v>0</v>
      </c>
      <c r="K5" s="13">
        <f>[1]Leads!K13</f>
        <v>0</v>
      </c>
      <c r="L5" s="13">
        <f>[1]Leads!L13</f>
        <v>0</v>
      </c>
      <c r="M5" s="13">
        <f>[1]Leads!M13</f>
        <v>0</v>
      </c>
      <c r="N5" s="13">
        <f>[1]Leads!N13</f>
        <v>0</v>
      </c>
      <c r="O5" s="21">
        <f>IFERROR((N5-M5)/M5,0)</f>
        <v>0</v>
      </c>
    </row>
    <row r="6" spans="1:15" ht="20" customHeight="1">
      <c r="B6" s="5" t="s">
        <v>8</v>
      </c>
      <c r="C6" s="9">
        <f>Clients!C13</f>
        <v>0</v>
      </c>
      <c r="D6" s="9">
        <f>Clients!D13</f>
        <v>0</v>
      </c>
      <c r="E6" s="9">
        <f>Clients!E13</f>
        <v>0</v>
      </c>
      <c r="F6" s="9">
        <f>Clients!F13</f>
        <v>0</v>
      </c>
      <c r="G6" s="9">
        <f>Clients!G13</f>
        <v>0</v>
      </c>
      <c r="H6" s="9">
        <f>Clients!H13</f>
        <v>0</v>
      </c>
      <c r="I6" s="9">
        <f>Clients!I13</f>
        <v>0</v>
      </c>
      <c r="J6" s="9">
        <f>Clients!J13</f>
        <v>0</v>
      </c>
      <c r="K6" s="9">
        <f>Clients!K13</f>
        <v>0</v>
      </c>
      <c r="L6" s="9">
        <f>Clients!L13</f>
        <v>0</v>
      </c>
      <c r="M6" s="9">
        <f>Clients!M13</f>
        <v>0</v>
      </c>
      <c r="N6" s="9">
        <f>Clients!N13</f>
        <v>0</v>
      </c>
      <c r="O6" s="20">
        <f>IFERROR((N6-M6)/M6,0)</f>
        <v>0</v>
      </c>
    </row>
    <row r="7" spans="1:15" s="8" customFormat="1" ht="11" customHeight="1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26"/>
    </row>
    <row r="8" spans="1:15" ht="20" customHeight="1">
      <c r="C8" s="31">
        <v>44579</v>
      </c>
      <c r="D8" s="31">
        <v>44610</v>
      </c>
      <c r="E8" s="31">
        <v>44638</v>
      </c>
      <c r="F8" s="31">
        <v>44669</v>
      </c>
      <c r="G8" s="31">
        <v>44699</v>
      </c>
      <c r="H8" s="31">
        <v>44730</v>
      </c>
      <c r="I8" s="31">
        <v>44760</v>
      </c>
      <c r="J8" s="31">
        <v>44791</v>
      </c>
      <c r="K8" s="31">
        <v>44822</v>
      </c>
      <c r="L8" s="31">
        <v>44852</v>
      </c>
      <c r="M8" s="31">
        <v>44883</v>
      </c>
      <c r="N8" s="31">
        <v>44913</v>
      </c>
      <c r="O8" s="19" t="s">
        <v>10</v>
      </c>
    </row>
    <row r="9" spans="1:15" ht="20" customHeight="1">
      <c r="B9" s="33" t="s">
        <v>47</v>
      </c>
      <c r="C9" s="16">
        <f>IFERROR(C5/C4,0)</f>
        <v>0</v>
      </c>
      <c r="D9" s="16">
        <f t="shared" ref="D9:N10" si="0">IFERROR(D5/D4,0)</f>
        <v>0</v>
      </c>
      <c r="E9" s="16">
        <f t="shared" si="0"/>
        <v>0</v>
      </c>
      <c r="F9" s="16">
        <f t="shared" si="0"/>
        <v>0</v>
      </c>
      <c r="G9" s="16">
        <f t="shared" si="0"/>
        <v>0</v>
      </c>
      <c r="H9" s="16">
        <f t="shared" si="0"/>
        <v>0</v>
      </c>
      <c r="I9" s="16">
        <f t="shared" si="0"/>
        <v>0</v>
      </c>
      <c r="J9" s="16">
        <f t="shared" si="0"/>
        <v>0</v>
      </c>
      <c r="K9" s="16">
        <f t="shared" si="0"/>
        <v>0</v>
      </c>
      <c r="L9" s="16">
        <f t="shared" si="0"/>
        <v>0</v>
      </c>
      <c r="M9" s="16">
        <f t="shared" si="0"/>
        <v>0</v>
      </c>
      <c r="N9" s="16">
        <f t="shared" si="0"/>
        <v>0</v>
      </c>
      <c r="O9" s="21">
        <f>IFERROR((N9-M9)/M9,0)</f>
        <v>0</v>
      </c>
    </row>
    <row r="10" spans="1:15" ht="20" customHeight="1">
      <c r="B10" s="33" t="s">
        <v>40</v>
      </c>
      <c r="C10" s="16">
        <f>IFERROR(C6/C5,0)</f>
        <v>0</v>
      </c>
      <c r="D10" s="16">
        <f t="shared" si="0"/>
        <v>0</v>
      </c>
      <c r="E10" s="16">
        <f t="shared" si="0"/>
        <v>0</v>
      </c>
      <c r="F10" s="16">
        <f t="shared" si="0"/>
        <v>0</v>
      </c>
      <c r="G10" s="16">
        <f t="shared" si="0"/>
        <v>0</v>
      </c>
      <c r="H10" s="16">
        <f t="shared" si="0"/>
        <v>0</v>
      </c>
      <c r="I10" s="16">
        <f t="shared" si="0"/>
        <v>0</v>
      </c>
      <c r="J10" s="16">
        <f t="shared" si="0"/>
        <v>0</v>
      </c>
      <c r="K10" s="16">
        <f t="shared" si="0"/>
        <v>0</v>
      </c>
      <c r="L10" s="16">
        <f t="shared" si="0"/>
        <v>0</v>
      </c>
      <c r="M10" s="16">
        <f t="shared" si="0"/>
        <v>0</v>
      </c>
      <c r="N10" s="16">
        <f t="shared" si="0"/>
        <v>0</v>
      </c>
      <c r="O10" s="21">
        <f>IFERROR((N10-M10)/M10,0)</f>
        <v>0</v>
      </c>
    </row>
    <row r="11" spans="1:15" ht="20" customHeight="1">
      <c r="B11" s="5" t="s">
        <v>24</v>
      </c>
      <c r="C11" s="16">
        <f>IFERROR(C6/C4,0)</f>
        <v>0</v>
      </c>
      <c r="D11" s="16">
        <f t="shared" ref="D11:N11" si="1">IFERROR(D6/D4,0)</f>
        <v>0</v>
      </c>
      <c r="E11" s="16">
        <f t="shared" si="1"/>
        <v>0</v>
      </c>
      <c r="F11" s="16">
        <f t="shared" si="1"/>
        <v>0</v>
      </c>
      <c r="G11" s="16">
        <f t="shared" si="1"/>
        <v>0</v>
      </c>
      <c r="H11" s="16">
        <f t="shared" si="1"/>
        <v>0</v>
      </c>
      <c r="I11" s="16">
        <f t="shared" si="1"/>
        <v>0</v>
      </c>
      <c r="J11" s="16">
        <f t="shared" si="1"/>
        <v>0</v>
      </c>
      <c r="K11" s="16">
        <f t="shared" si="1"/>
        <v>0</v>
      </c>
      <c r="L11" s="16">
        <f t="shared" si="1"/>
        <v>0</v>
      </c>
      <c r="M11" s="16">
        <f t="shared" si="1"/>
        <v>0</v>
      </c>
      <c r="N11" s="16">
        <f t="shared" si="1"/>
        <v>0</v>
      </c>
      <c r="O11" s="21">
        <f>IFERROR((N11-M11)/M11,0)</f>
        <v>0</v>
      </c>
    </row>
    <row r="12" spans="1:15" s="8" customFormat="1" ht="18" customHeight="1"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ht="180" customHeight="1"/>
    <row r="14" spans="1:15" ht="180" customHeight="1"/>
    <row r="15" spans="1:15" ht="180" customHeight="1"/>
    <row r="16" spans="1:15" ht="18" customHeight="1"/>
    <row r="17" spans="4:4" ht="18" customHeight="1"/>
    <row r="18" spans="4:4" ht="18" customHeight="1">
      <c r="D18" s="7"/>
    </row>
    <row r="19" spans="4:4" ht="18" customHeight="1"/>
    <row r="20" spans="4:4" ht="18" customHeight="1"/>
    <row r="21" spans="4:4" ht="18" customHeight="1"/>
  </sheetData>
  <phoneticPr fontId="11" type="noConversion"/>
  <pageMargins left="0.3" right="0.3" top="0.3" bottom="0.3" header="0" footer="0"/>
  <pageSetup scale="75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3" tint="-0.499984740745262"/>
    <pageSetUpPr fitToPage="1"/>
  </sheetPr>
  <dimension ref="A1:P21"/>
  <sheetViews>
    <sheetView showGridLines="0" zoomScaleNormal="100" zoomScaleSheetLayoutView="70" workbookViewId="0">
      <selection activeCell="B3" sqref="B3"/>
    </sheetView>
  </sheetViews>
  <sheetFormatPr baseColWidth="10" defaultColWidth="10.83203125" defaultRowHeight="16"/>
  <cols>
    <col min="1" max="1" width="3.33203125" style="1" customWidth="1"/>
    <col min="2" max="2" width="21.5" style="1" customWidth="1"/>
    <col min="3" max="14" width="10.83203125" style="1" customWidth="1"/>
    <col min="15" max="15" width="20.1640625" style="1" customWidth="1"/>
    <col min="16" max="16" width="30.83203125" style="1" customWidth="1"/>
    <col min="17" max="17" width="3.83203125" style="1" customWidth="1"/>
    <col min="18" max="16384" width="10.83203125" style="1"/>
  </cols>
  <sheetData>
    <row r="1" spans="1:16" customFormat="1" ht="42" customHeight="1">
      <c r="A1" s="1"/>
      <c r="B1" s="3" t="s">
        <v>7</v>
      </c>
      <c r="C1" s="3"/>
    </row>
    <row r="2" spans="1:16" s="30" customFormat="1" ht="23" customHeight="1">
      <c r="A2" s="27"/>
      <c r="B2" s="28" t="s">
        <v>25</v>
      </c>
      <c r="C2" s="29"/>
    </row>
    <row r="3" spans="1:16" s="2" customFormat="1" ht="20" customHeight="1">
      <c r="B3" s="17" t="s">
        <v>42</v>
      </c>
      <c r="C3" s="31">
        <v>44579</v>
      </c>
      <c r="D3" s="31">
        <v>44610</v>
      </c>
      <c r="E3" s="31">
        <v>44638</v>
      </c>
      <c r="F3" s="31">
        <v>44669</v>
      </c>
      <c r="G3" s="31">
        <v>44699</v>
      </c>
      <c r="H3" s="31">
        <v>44730</v>
      </c>
      <c r="I3" s="31">
        <v>44760</v>
      </c>
      <c r="J3" s="31">
        <v>44791</v>
      </c>
      <c r="K3" s="31">
        <v>44822</v>
      </c>
      <c r="L3" s="31">
        <v>44852</v>
      </c>
      <c r="M3" s="31">
        <v>44883</v>
      </c>
      <c r="N3" s="31">
        <v>44913</v>
      </c>
      <c r="O3" s="19" t="s">
        <v>10</v>
      </c>
      <c r="P3" s="18" t="s">
        <v>4</v>
      </c>
    </row>
    <row r="4" spans="1:16" ht="20" customHeight="1">
      <c r="B4" s="5" t="s">
        <v>0</v>
      </c>
      <c r="C4" s="9">
        <v>200</v>
      </c>
      <c r="D4" s="9">
        <v>200</v>
      </c>
      <c r="E4" s="9">
        <v>200</v>
      </c>
      <c r="F4" s="9">
        <v>200</v>
      </c>
      <c r="G4" s="9">
        <v>200</v>
      </c>
      <c r="H4" s="9">
        <v>200</v>
      </c>
      <c r="I4" s="9">
        <v>200</v>
      </c>
      <c r="J4" s="9">
        <v>200</v>
      </c>
      <c r="K4" s="9">
        <v>200</v>
      </c>
      <c r="L4" s="9">
        <v>200</v>
      </c>
      <c r="M4" s="9">
        <v>950</v>
      </c>
      <c r="N4" s="9">
        <v>1000</v>
      </c>
      <c r="O4" s="16">
        <f>(N4-M4)/M4</f>
        <v>5.2631578947368418E-2</v>
      </c>
      <c r="P4" s="12" t="s">
        <v>26</v>
      </c>
    </row>
    <row r="5" spans="1:16" ht="20" customHeight="1">
      <c r="B5" s="6" t="s">
        <v>27</v>
      </c>
      <c r="C5" s="13">
        <v>100</v>
      </c>
      <c r="D5" s="13">
        <v>100</v>
      </c>
      <c r="E5" s="13">
        <v>100</v>
      </c>
      <c r="F5" s="13">
        <v>100</v>
      </c>
      <c r="G5" s="13">
        <v>100</v>
      </c>
      <c r="H5" s="13">
        <v>100</v>
      </c>
      <c r="I5" s="13">
        <v>100</v>
      </c>
      <c r="J5" s="13">
        <v>100</v>
      </c>
      <c r="K5" s="13">
        <v>100</v>
      </c>
      <c r="L5" s="13">
        <v>100</v>
      </c>
      <c r="M5" s="13">
        <v>100</v>
      </c>
      <c r="N5" s="13">
        <v>100</v>
      </c>
      <c r="O5" s="15">
        <f t="shared" ref="O5:O8" si="0">(N5-M5)/M5</f>
        <v>0</v>
      </c>
      <c r="P5" s="14" t="s">
        <v>28</v>
      </c>
    </row>
    <row r="6" spans="1:16" ht="20" customHeight="1">
      <c r="B6" s="5" t="s">
        <v>1</v>
      </c>
      <c r="C6" s="9">
        <v>500</v>
      </c>
      <c r="D6" s="9">
        <v>500</v>
      </c>
      <c r="E6" s="9">
        <v>500</v>
      </c>
      <c r="F6" s="9">
        <v>500</v>
      </c>
      <c r="G6" s="9">
        <v>500</v>
      </c>
      <c r="H6" s="9">
        <v>500</v>
      </c>
      <c r="I6" s="9">
        <v>500</v>
      </c>
      <c r="J6" s="9">
        <v>500</v>
      </c>
      <c r="K6" s="9">
        <v>500</v>
      </c>
      <c r="L6" s="9">
        <v>500</v>
      </c>
      <c r="M6" s="9">
        <v>500</v>
      </c>
      <c r="N6" s="9">
        <v>500</v>
      </c>
      <c r="O6" s="16">
        <f t="shared" si="0"/>
        <v>0</v>
      </c>
      <c r="P6" s="12" t="s">
        <v>29</v>
      </c>
    </row>
    <row r="7" spans="1:16" ht="20" customHeight="1">
      <c r="B7" s="6" t="s">
        <v>2</v>
      </c>
      <c r="C7" s="13">
        <v>30</v>
      </c>
      <c r="D7" s="13">
        <v>30</v>
      </c>
      <c r="E7" s="13">
        <v>30</v>
      </c>
      <c r="F7" s="13">
        <v>30</v>
      </c>
      <c r="G7" s="13">
        <v>30</v>
      </c>
      <c r="H7" s="13">
        <v>30</v>
      </c>
      <c r="I7" s="13">
        <v>30</v>
      </c>
      <c r="J7" s="13">
        <v>30</v>
      </c>
      <c r="K7" s="13">
        <v>30</v>
      </c>
      <c r="L7" s="13">
        <v>30</v>
      </c>
      <c r="M7" s="13">
        <v>30</v>
      </c>
      <c r="N7" s="13">
        <v>30</v>
      </c>
      <c r="O7" s="15">
        <f t="shared" si="0"/>
        <v>0</v>
      </c>
      <c r="P7" s="14" t="s">
        <v>30</v>
      </c>
    </row>
    <row r="8" spans="1:16" ht="20" customHeight="1">
      <c r="B8" s="5" t="s">
        <v>3</v>
      </c>
      <c r="C8" s="9">
        <v>2</v>
      </c>
      <c r="D8" s="9">
        <v>3</v>
      </c>
      <c r="E8" s="9">
        <v>4</v>
      </c>
      <c r="F8" s="9">
        <v>5</v>
      </c>
      <c r="G8" s="9">
        <v>6</v>
      </c>
      <c r="H8" s="9">
        <v>7</v>
      </c>
      <c r="I8" s="9">
        <v>8</v>
      </c>
      <c r="J8" s="9">
        <v>9</v>
      </c>
      <c r="K8" s="9">
        <v>10</v>
      </c>
      <c r="L8" s="9">
        <v>11</v>
      </c>
      <c r="M8" s="9">
        <v>12</v>
      </c>
      <c r="N8" s="9">
        <v>13</v>
      </c>
      <c r="O8" s="16">
        <f t="shared" si="0"/>
        <v>8.3333333333333329E-2</v>
      </c>
      <c r="P8" s="12" t="s">
        <v>31</v>
      </c>
    </row>
    <row r="9" spans="1:16" ht="11" customHeight="1"/>
    <row r="10" spans="1:16" ht="20" customHeight="1">
      <c r="B10" s="23" t="s">
        <v>5</v>
      </c>
      <c r="C10" s="22">
        <f>SUM(C4:C8)</f>
        <v>832</v>
      </c>
      <c r="D10" s="22">
        <f t="shared" ref="D10:N10" si="1">SUM(D4:D8)</f>
        <v>833</v>
      </c>
      <c r="E10" s="22">
        <f t="shared" si="1"/>
        <v>834</v>
      </c>
      <c r="F10" s="22">
        <f t="shared" si="1"/>
        <v>835</v>
      </c>
      <c r="G10" s="22">
        <f t="shared" si="1"/>
        <v>836</v>
      </c>
      <c r="H10" s="22">
        <f t="shared" si="1"/>
        <v>837</v>
      </c>
      <c r="I10" s="22">
        <f t="shared" si="1"/>
        <v>838</v>
      </c>
      <c r="J10" s="22">
        <f t="shared" si="1"/>
        <v>839</v>
      </c>
      <c r="K10" s="22">
        <f t="shared" si="1"/>
        <v>840</v>
      </c>
      <c r="L10" s="22">
        <f t="shared" si="1"/>
        <v>841</v>
      </c>
      <c r="M10" s="22">
        <f>SUM(M4:M8)</f>
        <v>1592</v>
      </c>
      <c r="N10" s="22">
        <f t="shared" si="1"/>
        <v>1643</v>
      </c>
      <c r="O10" s="15">
        <f>(N10-M10)/M10</f>
        <v>3.2035175879396985E-2</v>
      </c>
    </row>
    <row r="11" spans="1:16" ht="18" customHeight="1"/>
    <row r="12" spans="1:16" ht="400" customHeight="1"/>
    <row r="13" spans="1:16" ht="18" customHeight="1"/>
    <row r="15" spans="1:16" ht="18" customHeight="1"/>
    <row r="16" spans="1:16" ht="18" customHeight="1">
      <c r="D16" s="7"/>
    </row>
    <row r="17" ht="18" customHeight="1"/>
    <row r="18" ht="18" customHeight="1"/>
    <row r="19" ht="18" customHeight="1"/>
    <row r="20" ht="18" customHeight="1"/>
    <row r="21" ht="18" customHeight="1"/>
  </sheetData>
  <phoneticPr fontId="11" type="noConversion"/>
  <pageMargins left="0.3" right="0.3" top="0.3" bottom="0.3" header="0" footer="0"/>
  <pageSetup scale="6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249977111117893"/>
    <pageSetUpPr fitToPage="1"/>
  </sheetPr>
  <dimension ref="A1:P21"/>
  <sheetViews>
    <sheetView showGridLines="0" zoomScaleNormal="100" zoomScaleSheetLayoutView="70" workbookViewId="0">
      <selection activeCell="B3" sqref="B3"/>
    </sheetView>
  </sheetViews>
  <sheetFormatPr baseColWidth="10" defaultColWidth="10.83203125" defaultRowHeight="16"/>
  <cols>
    <col min="1" max="1" width="3.33203125" style="1" customWidth="1"/>
    <col min="2" max="2" width="30.5" style="1" customWidth="1"/>
    <col min="3" max="14" width="10.83203125" style="1" customWidth="1"/>
    <col min="15" max="15" width="20.1640625" style="1" customWidth="1"/>
    <col min="16" max="16" width="27.1640625" style="1" customWidth="1"/>
    <col min="17" max="17" width="3.83203125" style="1" customWidth="1"/>
    <col min="18" max="16384" width="10.83203125" style="1"/>
  </cols>
  <sheetData>
    <row r="1" spans="1:16" customFormat="1" ht="42" customHeight="1">
      <c r="A1" s="1"/>
      <c r="B1" s="3" t="s">
        <v>7</v>
      </c>
      <c r="C1" s="3"/>
    </row>
    <row r="2" spans="1:16" s="30" customFormat="1" ht="23" customHeight="1">
      <c r="A2" s="27"/>
      <c r="B2" s="28" t="s">
        <v>21</v>
      </c>
      <c r="C2" s="29"/>
    </row>
    <row r="3" spans="1:16" s="2" customFormat="1" ht="20" customHeight="1">
      <c r="B3" s="17" t="s">
        <v>43</v>
      </c>
      <c r="C3" s="31">
        <v>44579</v>
      </c>
      <c r="D3" s="31">
        <v>44610</v>
      </c>
      <c r="E3" s="31">
        <v>44638</v>
      </c>
      <c r="F3" s="31">
        <v>44669</v>
      </c>
      <c r="G3" s="31">
        <v>44699</v>
      </c>
      <c r="H3" s="31">
        <v>44730</v>
      </c>
      <c r="I3" s="31">
        <v>44760</v>
      </c>
      <c r="J3" s="31">
        <v>44791</v>
      </c>
      <c r="K3" s="31">
        <v>44822</v>
      </c>
      <c r="L3" s="31">
        <v>44852</v>
      </c>
      <c r="M3" s="31">
        <v>44883</v>
      </c>
      <c r="N3" s="31">
        <v>44913</v>
      </c>
      <c r="O3" s="19" t="s">
        <v>10</v>
      </c>
      <c r="P3" s="18" t="s">
        <v>4</v>
      </c>
    </row>
    <row r="4" spans="1:16" ht="20" customHeight="1">
      <c r="B4" s="5" t="s">
        <v>11</v>
      </c>
      <c r="C4" s="9">
        <v>200</v>
      </c>
      <c r="D4" s="9">
        <v>200</v>
      </c>
      <c r="E4" s="9">
        <v>200</v>
      </c>
      <c r="F4" s="9">
        <v>200</v>
      </c>
      <c r="G4" s="9">
        <v>200</v>
      </c>
      <c r="H4" s="9">
        <v>200</v>
      </c>
      <c r="I4" s="9">
        <v>200</v>
      </c>
      <c r="J4" s="9">
        <v>200</v>
      </c>
      <c r="K4" s="9">
        <v>200</v>
      </c>
      <c r="L4" s="9">
        <v>200</v>
      </c>
      <c r="M4" s="9">
        <v>950</v>
      </c>
      <c r="N4" s="9">
        <v>1000</v>
      </c>
      <c r="O4" s="20">
        <f>IFERROR((N4-M4)/M4,0)</f>
        <v>5.2631578947368418E-2</v>
      </c>
      <c r="P4" s="12"/>
    </row>
    <row r="5" spans="1:16" ht="20" customHeight="1">
      <c r="B5" s="6" t="s">
        <v>12</v>
      </c>
      <c r="C5" s="13">
        <v>100</v>
      </c>
      <c r="D5" s="13">
        <v>100</v>
      </c>
      <c r="E5" s="13">
        <v>100</v>
      </c>
      <c r="F5" s="13">
        <v>100</v>
      </c>
      <c r="G5" s="13">
        <v>100</v>
      </c>
      <c r="H5" s="13">
        <v>100</v>
      </c>
      <c r="I5" s="13">
        <v>100</v>
      </c>
      <c r="J5" s="13">
        <v>100</v>
      </c>
      <c r="K5" s="13">
        <v>100</v>
      </c>
      <c r="L5" s="13">
        <v>100</v>
      </c>
      <c r="M5" s="13">
        <v>100</v>
      </c>
      <c r="N5" s="13">
        <v>100</v>
      </c>
      <c r="O5" s="21">
        <f t="shared" ref="O5:O11" si="0">IFERROR((N5-M5)/M5,0)</f>
        <v>0</v>
      </c>
      <c r="P5" s="14"/>
    </row>
    <row r="6" spans="1:16" ht="20" customHeight="1">
      <c r="B6" s="5" t="s">
        <v>50</v>
      </c>
      <c r="C6" s="9">
        <v>500</v>
      </c>
      <c r="D6" s="9">
        <v>500</v>
      </c>
      <c r="E6" s="9">
        <v>500</v>
      </c>
      <c r="F6" s="9">
        <v>500</v>
      </c>
      <c r="G6" s="9">
        <v>500</v>
      </c>
      <c r="H6" s="9">
        <v>500</v>
      </c>
      <c r="I6" s="9">
        <v>500</v>
      </c>
      <c r="J6" s="9">
        <v>500</v>
      </c>
      <c r="K6" s="9">
        <v>500</v>
      </c>
      <c r="L6" s="9">
        <v>500</v>
      </c>
      <c r="M6" s="9">
        <v>500</v>
      </c>
      <c r="N6" s="9">
        <v>500</v>
      </c>
      <c r="O6" s="20">
        <f t="shared" si="0"/>
        <v>0</v>
      </c>
      <c r="P6" s="12"/>
    </row>
    <row r="7" spans="1:16" ht="20" customHeight="1">
      <c r="B7" s="6" t="s">
        <v>14</v>
      </c>
      <c r="C7" s="13">
        <v>30</v>
      </c>
      <c r="D7" s="13">
        <v>30</v>
      </c>
      <c r="E7" s="13">
        <v>30</v>
      </c>
      <c r="F7" s="13">
        <v>30</v>
      </c>
      <c r="G7" s="13">
        <v>30</v>
      </c>
      <c r="H7" s="13">
        <v>30</v>
      </c>
      <c r="I7" s="13">
        <v>30</v>
      </c>
      <c r="J7" s="13">
        <v>30</v>
      </c>
      <c r="K7" s="13">
        <v>30</v>
      </c>
      <c r="L7" s="13">
        <v>30</v>
      </c>
      <c r="M7" s="13">
        <v>30</v>
      </c>
      <c r="N7" s="13">
        <v>30</v>
      </c>
      <c r="O7" s="21">
        <f t="shared" si="0"/>
        <v>0</v>
      </c>
      <c r="P7" s="14"/>
    </row>
    <row r="8" spans="1:16" ht="20" customHeight="1">
      <c r="B8" s="5" t="s">
        <v>15</v>
      </c>
      <c r="C8" s="9">
        <v>2</v>
      </c>
      <c r="D8" s="9">
        <v>3</v>
      </c>
      <c r="E8" s="9">
        <v>4</v>
      </c>
      <c r="F8" s="9">
        <v>5</v>
      </c>
      <c r="G8" s="9">
        <v>6</v>
      </c>
      <c r="H8" s="9">
        <v>7</v>
      </c>
      <c r="I8" s="9">
        <v>8</v>
      </c>
      <c r="J8" s="9">
        <v>9</v>
      </c>
      <c r="K8" s="9">
        <v>10</v>
      </c>
      <c r="L8" s="9">
        <v>11</v>
      </c>
      <c r="M8" s="9">
        <v>12</v>
      </c>
      <c r="N8" s="9">
        <v>13</v>
      </c>
      <c r="O8" s="20">
        <f t="shared" si="0"/>
        <v>8.3333333333333329E-2</v>
      </c>
      <c r="P8" s="12"/>
    </row>
    <row r="9" spans="1:16" ht="20" customHeight="1">
      <c r="B9" s="6" t="s">
        <v>16</v>
      </c>
      <c r="C9" s="13">
        <v>30</v>
      </c>
      <c r="D9" s="13">
        <v>30</v>
      </c>
      <c r="E9" s="13">
        <v>30</v>
      </c>
      <c r="F9" s="13">
        <v>30</v>
      </c>
      <c r="G9" s="13">
        <v>30</v>
      </c>
      <c r="H9" s="13">
        <v>30</v>
      </c>
      <c r="I9" s="13">
        <v>30</v>
      </c>
      <c r="J9" s="13">
        <v>30</v>
      </c>
      <c r="K9" s="13">
        <v>30</v>
      </c>
      <c r="L9" s="13">
        <v>30</v>
      </c>
      <c r="M9" s="13">
        <v>30</v>
      </c>
      <c r="N9" s="13">
        <v>30</v>
      </c>
      <c r="O9" s="21">
        <f t="shared" si="0"/>
        <v>0</v>
      </c>
      <c r="P9" s="14"/>
    </row>
    <row r="10" spans="1:16" ht="20" customHeight="1">
      <c r="B10" s="5" t="s">
        <v>17</v>
      </c>
      <c r="C10" s="9">
        <v>2</v>
      </c>
      <c r="D10" s="9">
        <v>3</v>
      </c>
      <c r="E10" s="9">
        <v>4</v>
      </c>
      <c r="F10" s="9">
        <v>5</v>
      </c>
      <c r="G10" s="9">
        <v>6</v>
      </c>
      <c r="H10" s="9">
        <v>7</v>
      </c>
      <c r="I10" s="9">
        <v>8</v>
      </c>
      <c r="J10" s="9">
        <v>9</v>
      </c>
      <c r="K10" s="9">
        <v>10</v>
      </c>
      <c r="L10" s="9">
        <v>11</v>
      </c>
      <c r="M10" s="9">
        <v>12</v>
      </c>
      <c r="N10" s="9">
        <v>13</v>
      </c>
      <c r="O10" s="20">
        <f t="shared" si="0"/>
        <v>8.3333333333333329E-2</v>
      </c>
      <c r="P10" s="12"/>
    </row>
    <row r="11" spans="1:16" ht="20" customHeight="1">
      <c r="B11" s="6" t="s">
        <v>18</v>
      </c>
      <c r="C11" s="13">
        <v>30</v>
      </c>
      <c r="D11" s="13">
        <v>30</v>
      </c>
      <c r="E11" s="13">
        <v>30</v>
      </c>
      <c r="F11" s="13">
        <v>30</v>
      </c>
      <c r="G11" s="13">
        <v>30</v>
      </c>
      <c r="H11" s="13">
        <v>30</v>
      </c>
      <c r="I11" s="13">
        <v>30</v>
      </c>
      <c r="J11" s="13">
        <v>30</v>
      </c>
      <c r="K11" s="13">
        <v>30</v>
      </c>
      <c r="L11" s="13">
        <v>30</v>
      </c>
      <c r="M11" s="13">
        <v>30</v>
      </c>
      <c r="N11" s="13">
        <v>30</v>
      </c>
      <c r="O11" s="21">
        <f t="shared" si="0"/>
        <v>0</v>
      </c>
      <c r="P11" s="14"/>
    </row>
    <row r="12" spans="1:16" ht="20" customHeight="1">
      <c r="C12" s="31">
        <f>C3</f>
        <v>44579</v>
      </c>
      <c r="D12" s="31">
        <f t="shared" ref="D12:N12" si="1">D3</f>
        <v>44610</v>
      </c>
      <c r="E12" s="31">
        <f t="shared" si="1"/>
        <v>44638</v>
      </c>
      <c r="F12" s="31">
        <f t="shared" si="1"/>
        <v>44669</v>
      </c>
      <c r="G12" s="31">
        <f t="shared" si="1"/>
        <v>44699</v>
      </c>
      <c r="H12" s="31">
        <f t="shared" si="1"/>
        <v>44730</v>
      </c>
      <c r="I12" s="31">
        <f t="shared" si="1"/>
        <v>44760</v>
      </c>
      <c r="J12" s="31">
        <f t="shared" si="1"/>
        <v>44791</v>
      </c>
      <c r="K12" s="31">
        <f t="shared" si="1"/>
        <v>44822</v>
      </c>
      <c r="L12" s="31">
        <f t="shared" si="1"/>
        <v>44852</v>
      </c>
      <c r="M12" s="31">
        <f t="shared" si="1"/>
        <v>44883</v>
      </c>
      <c r="N12" s="31">
        <f t="shared" si="1"/>
        <v>44913</v>
      </c>
    </row>
    <row r="13" spans="1:16" ht="20" customHeight="1">
      <c r="B13" s="23" t="s">
        <v>5</v>
      </c>
      <c r="C13" s="22">
        <f>SUM(C4:C11)</f>
        <v>894</v>
      </c>
      <c r="D13" s="22">
        <f t="shared" ref="D13:N13" si="2">SUM(D4:D11)</f>
        <v>896</v>
      </c>
      <c r="E13" s="22">
        <f t="shared" si="2"/>
        <v>898</v>
      </c>
      <c r="F13" s="22">
        <f t="shared" si="2"/>
        <v>900</v>
      </c>
      <c r="G13" s="22">
        <f t="shared" si="2"/>
        <v>902</v>
      </c>
      <c r="H13" s="22">
        <f t="shared" si="2"/>
        <v>904</v>
      </c>
      <c r="I13" s="22">
        <f t="shared" si="2"/>
        <v>906</v>
      </c>
      <c r="J13" s="22">
        <f t="shared" si="2"/>
        <v>908</v>
      </c>
      <c r="K13" s="22">
        <f t="shared" si="2"/>
        <v>910</v>
      </c>
      <c r="L13" s="22">
        <f t="shared" si="2"/>
        <v>912</v>
      </c>
      <c r="M13" s="22">
        <f t="shared" si="2"/>
        <v>1664</v>
      </c>
      <c r="N13" s="22">
        <f t="shared" si="2"/>
        <v>1716</v>
      </c>
      <c r="O13" s="20">
        <f>IFERROR((N13-M13)/M13,0)</f>
        <v>3.125E-2</v>
      </c>
    </row>
    <row r="14" spans="1:16" ht="20" customHeight="1">
      <c r="B14" s="23" t="s">
        <v>19</v>
      </c>
      <c r="C14" s="22">
        <f>SUM(C4:C10)</f>
        <v>864</v>
      </c>
      <c r="D14" s="22">
        <f t="shared" ref="D14:N14" si="3">SUM(D4:D10)</f>
        <v>866</v>
      </c>
      <c r="E14" s="22">
        <f t="shared" si="3"/>
        <v>868</v>
      </c>
      <c r="F14" s="22">
        <f t="shared" si="3"/>
        <v>870</v>
      </c>
      <c r="G14" s="22">
        <f t="shared" si="3"/>
        <v>872</v>
      </c>
      <c r="H14" s="22">
        <f t="shared" si="3"/>
        <v>874</v>
      </c>
      <c r="I14" s="22">
        <f t="shared" si="3"/>
        <v>876</v>
      </c>
      <c r="J14" s="22">
        <f t="shared" si="3"/>
        <v>878</v>
      </c>
      <c r="K14" s="22">
        <f t="shared" si="3"/>
        <v>880</v>
      </c>
      <c r="L14" s="22">
        <f t="shared" si="3"/>
        <v>882</v>
      </c>
      <c r="M14" s="22">
        <f t="shared" si="3"/>
        <v>1634</v>
      </c>
      <c r="N14" s="22">
        <f t="shared" si="3"/>
        <v>1686</v>
      </c>
      <c r="O14" s="20">
        <f>IFERROR((N14-M14)/M14,0)</f>
        <v>3.182374541003672E-2</v>
      </c>
    </row>
    <row r="15" spans="1:16" ht="18" customHeight="1"/>
    <row r="16" spans="1:16" ht="400" customHeight="1"/>
    <row r="17" spans="4:4" ht="18" customHeight="1"/>
    <row r="18" spans="4:4" ht="18" customHeight="1"/>
    <row r="19" spans="4:4" ht="18" customHeight="1"/>
    <row r="20" spans="4:4" ht="18" customHeight="1">
      <c r="D20" s="7"/>
    </row>
    <row r="21" spans="4:4" ht="18" customHeight="1"/>
  </sheetData>
  <phoneticPr fontId="11" type="noConversion"/>
  <pageMargins left="0.3" right="0.3" top="0.3" bottom="0.3" header="0" footer="0"/>
  <pageSetup scale="63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/>
    <pageSetUpPr fitToPage="1"/>
  </sheetPr>
  <dimension ref="A1:P21"/>
  <sheetViews>
    <sheetView showGridLines="0" zoomScaleNormal="100" zoomScaleSheetLayoutView="70" workbookViewId="0">
      <selection activeCell="B3" sqref="B3"/>
    </sheetView>
  </sheetViews>
  <sheetFormatPr baseColWidth="10" defaultColWidth="10.83203125" defaultRowHeight="16"/>
  <cols>
    <col min="1" max="1" width="3.33203125" style="1" customWidth="1"/>
    <col min="2" max="2" width="30" style="1" customWidth="1"/>
    <col min="3" max="14" width="10.83203125" style="1" customWidth="1"/>
    <col min="15" max="15" width="20.1640625" style="1" customWidth="1"/>
    <col min="16" max="16" width="27.1640625" style="1" customWidth="1"/>
    <col min="17" max="17" width="3.83203125" style="1" customWidth="1"/>
    <col min="18" max="16384" width="10.83203125" style="1"/>
  </cols>
  <sheetData>
    <row r="1" spans="1:16" customFormat="1" ht="42" customHeight="1">
      <c r="A1" s="1"/>
      <c r="B1" s="3" t="s">
        <v>7</v>
      </c>
      <c r="C1" s="3"/>
    </row>
    <row r="2" spans="1:16" s="30" customFormat="1" ht="23" customHeight="1">
      <c r="A2" s="27"/>
      <c r="B2" s="28" t="s">
        <v>32</v>
      </c>
      <c r="C2" s="29"/>
    </row>
    <row r="3" spans="1:16" s="2" customFormat="1" ht="20" customHeight="1">
      <c r="B3" s="17" t="s">
        <v>46</v>
      </c>
      <c r="C3" s="31">
        <v>44579</v>
      </c>
      <c r="D3" s="31">
        <v>44610</v>
      </c>
      <c r="E3" s="31">
        <v>44638</v>
      </c>
      <c r="F3" s="31">
        <v>44669</v>
      </c>
      <c r="G3" s="31">
        <v>44699</v>
      </c>
      <c r="H3" s="31">
        <v>44730</v>
      </c>
      <c r="I3" s="31">
        <v>44760</v>
      </c>
      <c r="J3" s="31">
        <v>44791</v>
      </c>
      <c r="K3" s="31">
        <v>44822</v>
      </c>
      <c r="L3" s="31">
        <v>44852</v>
      </c>
      <c r="M3" s="31">
        <v>44883</v>
      </c>
      <c r="N3" s="31">
        <v>44913</v>
      </c>
      <c r="O3" s="19" t="s">
        <v>10</v>
      </c>
      <c r="P3" s="18" t="s">
        <v>4</v>
      </c>
    </row>
    <row r="4" spans="1:16" ht="20" customHeight="1">
      <c r="B4" s="5" t="s">
        <v>11</v>
      </c>
      <c r="C4" s="9">
        <v>200</v>
      </c>
      <c r="D4" s="9">
        <v>200</v>
      </c>
      <c r="E4" s="9">
        <v>200</v>
      </c>
      <c r="F4" s="9">
        <v>200</v>
      </c>
      <c r="G4" s="9">
        <v>200</v>
      </c>
      <c r="H4" s="9">
        <v>200</v>
      </c>
      <c r="I4" s="9">
        <v>200</v>
      </c>
      <c r="J4" s="9">
        <v>200</v>
      </c>
      <c r="K4" s="9">
        <v>200</v>
      </c>
      <c r="L4" s="9">
        <v>200</v>
      </c>
      <c r="M4" s="9">
        <v>950</v>
      </c>
      <c r="N4" s="9">
        <v>1000</v>
      </c>
      <c r="O4" s="20">
        <f>IFERROR((N4-M4)/M4,0)</f>
        <v>5.2631578947368418E-2</v>
      </c>
      <c r="P4" s="12"/>
    </row>
    <row r="5" spans="1:16" ht="20" customHeight="1">
      <c r="B5" s="6" t="s">
        <v>12</v>
      </c>
      <c r="C5" s="13">
        <v>100</v>
      </c>
      <c r="D5" s="13">
        <v>100</v>
      </c>
      <c r="E5" s="13">
        <v>100</v>
      </c>
      <c r="F5" s="13">
        <v>100</v>
      </c>
      <c r="G5" s="13">
        <v>100</v>
      </c>
      <c r="H5" s="13">
        <v>100</v>
      </c>
      <c r="I5" s="13">
        <v>100</v>
      </c>
      <c r="J5" s="13">
        <v>100</v>
      </c>
      <c r="K5" s="13">
        <v>100</v>
      </c>
      <c r="L5" s="13">
        <v>100</v>
      </c>
      <c r="M5" s="13">
        <v>100</v>
      </c>
      <c r="N5" s="13">
        <v>100</v>
      </c>
      <c r="O5" s="21">
        <f t="shared" ref="O5:O11" si="0">IFERROR((N5-M5)/M5,0)</f>
        <v>0</v>
      </c>
      <c r="P5" s="14"/>
    </row>
    <row r="6" spans="1:16" ht="20" customHeight="1">
      <c r="B6" s="5" t="s">
        <v>13</v>
      </c>
      <c r="C6" s="9">
        <v>500</v>
      </c>
      <c r="D6" s="9">
        <v>500</v>
      </c>
      <c r="E6" s="9">
        <v>500</v>
      </c>
      <c r="F6" s="9">
        <v>500</v>
      </c>
      <c r="G6" s="9">
        <v>500</v>
      </c>
      <c r="H6" s="9">
        <v>500</v>
      </c>
      <c r="I6" s="9">
        <v>500</v>
      </c>
      <c r="J6" s="9">
        <v>500</v>
      </c>
      <c r="K6" s="9">
        <v>500</v>
      </c>
      <c r="L6" s="9">
        <v>500</v>
      </c>
      <c r="M6" s="9">
        <v>500</v>
      </c>
      <c r="N6" s="9">
        <v>500</v>
      </c>
      <c r="O6" s="20">
        <f t="shared" si="0"/>
        <v>0</v>
      </c>
      <c r="P6" s="12"/>
    </row>
    <row r="7" spans="1:16" ht="20" customHeight="1">
      <c r="B7" s="6" t="s">
        <v>14</v>
      </c>
      <c r="C7" s="13">
        <v>30</v>
      </c>
      <c r="D7" s="13">
        <v>30</v>
      </c>
      <c r="E7" s="13">
        <v>30</v>
      </c>
      <c r="F7" s="13">
        <v>30</v>
      </c>
      <c r="G7" s="13">
        <v>30</v>
      </c>
      <c r="H7" s="13">
        <v>30</v>
      </c>
      <c r="I7" s="13">
        <v>30</v>
      </c>
      <c r="J7" s="13">
        <v>30</v>
      </c>
      <c r="K7" s="13">
        <v>30</v>
      </c>
      <c r="L7" s="13">
        <v>30</v>
      </c>
      <c r="M7" s="13">
        <v>30</v>
      </c>
      <c r="N7" s="13">
        <v>30</v>
      </c>
      <c r="O7" s="21">
        <f t="shared" si="0"/>
        <v>0</v>
      </c>
      <c r="P7" s="14"/>
    </row>
    <row r="8" spans="1:16" ht="20" customHeight="1">
      <c r="B8" s="5" t="s">
        <v>15</v>
      </c>
      <c r="C8" s="9">
        <v>2</v>
      </c>
      <c r="D8" s="9">
        <v>3</v>
      </c>
      <c r="E8" s="9">
        <v>4</v>
      </c>
      <c r="F8" s="9">
        <v>5</v>
      </c>
      <c r="G8" s="9">
        <v>6</v>
      </c>
      <c r="H8" s="9">
        <v>7</v>
      </c>
      <c r="I8" s="9">
        <v>8</v>
      </c>
      <c r="J8" s="9">
        <v>9</v>
      </c>
      <c r="K8" s="9">
        <v>10</v>
      </c>
      <c r="L8" s="9">
        <v>11</v>
      </c>
      <c r="M8" s="9">
        <v>12</v>
      </c>
      <c r="N8" s="9">
        <v>13</v>
      </c>
      <c r="O8" s="20">
        <f t="shared" si="0"/>
        <v>8.3333333333333329E-2</v>
      </c>
      <c r="P8" s="12"/>
    </row>
    <row r="9" spans="1:16" ht="20" customHeight="1">
      <c r="B9" s="6" t="s">
        <v>16</v>
      </c>
      <c r="C9" s="13">
        <v>30</v>
      </c>
      <c r="D9" s="13">
        <v>30</v>
      </c>
      <c r="E9" s="13">
        <v>30</v>
      </c>
      <c r="F9" s="13">
        <v>30</v>
      </c>
      <c r="G9" s="13">
        <v>30</v>
      </c>
      <c r="H9" s="13">
        <v>30</v>
      </c>
      <c r="I9" s="13">
        <v>30</v>
      </c>
      <c r="J9" s="13">
        <v>30</v>
      </c>
      <c r="K9" s="13">
        <v>30</v>
      </c>
      <c r="L9" s="13">
        <v>30</v>
      </c>
      <c r="M9" s="13">
        <v>30</v>
      </c>
      <c r="N9" s="13">
        <v>30</v>
      </c>
      <c r="O9" s="21">
        <f t="shared" si="0"/>
        <v>0</v>
      </c>
      <c r="P9" s="14"/>
    </row>
    <row r="10" spans="1:16" ht="20" customHeight="1">
      <c r="B10" s="5" t="s">
        <v>17</v>
      </c>
      <c r="C10" s="9">
        <v>2</v>
      </c>
      <c r="D10" s="9">
        <v>3</v>
      </c>
      <c r="E10" s="9">
        <v>4</v>
      </c>
      <c r="F10" s="9">
        <v>5</v>
      </c>
      <c r="G10" s="9">
        <v>6</v>
      </c>
      <c r="H10" s="9">
        <v>7</v>
      </c>
      <c r="I10" s="9">
        <v>8</v>
      </c>
      <c r="J10" s="9">
        <v>9</v>
      </c>
      <c r="K10" s="9">
        <v>10</v>
      </c>
      <c r="L10" s="9">
        <v>11</v>
      </c>
      <c r="M10" s="9">
        <v>12</v>
      </c>
      <c r="N10" s="9">
        <v>13</v>
      </c>
      <c r="O10" s="20">
        <f t="shared" si="0"/>
        <v>8.3333333333333329E-2</v>
      </c>
      <c r="P10" s="12"/>
    </row>
    <row r="11" spans="1:16" ht="20" customHeight="1">
      <c r="B11" s="6" t="s">
        <v>18</v>
      </c>
      <c r="C11" s="13">
        <v>30</v>
      </c>
      <c r="D11" s="13">
        <v>30</v>
      </c>
      <c r="E11" s="13">
        <v>30</v>
      </c>
      <c r="F11" s="13">
        <v>30</v>
      </c>
      <c r="G11" s="13">
        <v>30</v>
      </c>
      <c r="H11" s="13">
        <v>30</v>
      </c>
      <c r="I11" s="13">
        <v>30</v>
      </c>
      <c r="J11" s="13">
        <v>30</v>
      </c>
      <c r="K11" s="13">
        <v>30</v>
      </c>
      <c r="L11" s="13">
        <v>30</v>
      </c>
      <c r="M11" s="13">
        <v>30</v>
      </c>
      <c r="N11" s="13">
        <v>30</v>
      </c>
      <c r="O11" s="21">
        <f t="shared" si="0"/>
        <v>0</v>
      </c>
      <c r="P11" s="14"/>
    </row>
    <row r="12" spans="1:16" ht="20" customHeight="1">
      <c r="C12" s="31">
        <f>C3</f>
        <v>44579</v>
      </c>
      <c r="D12" s="31">
        <f t="shared" ref="D12:N12" si="1">D3</f>
        <v>44610</v>
      </c>
      <c r="E12" s="31">
        <f t="shared" si="1"/>
        <v>44638</v>
      </c>
      <c r="F12" s="31">
        <f t="shared" si="1"/>
        <v>44669</v>
      </c>
      <c r="G12" s="31">
        <f t="shared" si="1"/>
        <v>44699</v>
      </c>
      <c r="H12" s="31">
        <f t="shared" si="1"/>
        <v>44730</v>
      </c>
      <c r="I12" s="31">
        <f t="shared" si="1"/>
        <v>44760</v>
      </c>
      <c r="J12" s="31">
        <f t="shared" si="1"/>
        <v>44791</v>
      </c>
      <c r="K12" s="31">
        <f t="shared" si="1"/>
        <v>44822</v>
      </c>
      <c r="L12" s="31">
        <f t="shared" si="1"/>
        <v>44852</v>
      </c>
      <c r="M12" s="31">
        <f t="shared" si="1"/>
        <v>44883</v>
      </c>
      <c r="N12" s="31">
        <f t="shared" si="1"/>
        <v>44913</v>
      </c>
    </row>
    <row r="13" spans="1:16" ht="20" customHeight="1">
      <c r="B13" s="23" t="s">
        <v>5</v>
      </c>
      <c r="C13" s="22">
        <f>SUM(C4:C11)</f>
        <v>894</v>
      </c>
      <c r="D13" s="22">
        <f t="shared" ref="D13:N13" si="2">SUM(D4:D11)</f>
        <v>896</v>
      </c>
      <c r="E13" s="22">
        <f t="shared" si="2"/>
        <v>898</v>
      </c>
      <c r="F13" s="22">
        <f t="shared" si="2"/>
        <v>900</v>
      </c>
      <c r="G13" s="22">
        <f t="shared" si="2"/>
        <v>902</v>
      </c>
      <c r="H13" s="22">
        <f t="shared" si="2"/>
        <v>904</v>
      </c>
      <c r="I13" s="22">
        <f t="shared" si="2"/>
        <v>906</v>
      </c>
      <c r="J13" s="22">
        <f t="shared" si="2"/>
        <v>908</v>
      </c>
      <c r="K13" s="22">
        <f t="shared" si="2"/>
        <v>910</v>
      </c>
      <c r="L13" s="22">
        <f t="shared" si="2"/>
        <v>912</v>
      </c>
      <c r="M13" s="22">
        <f t="shared" si="2"/>
        <v>1664</v>
      </c>
      <c r="N13" s="22">
        <f t="shared" si="2"/>
        <v>1716</v>
      </c>
      <c r="O13" s="20">
        <f>IFERROR((N13-M13)/M13,0)</f>
        <v>3.125E-2</v>
      </c>
    </row>
    <row r="14" spans="1:16" ht="20" customHeight="1">
      <c r="B14" s="23" t="s">
        <v>19</v>
      </c>
      <c r="C14" s="22">
        <f>SUM(C4:C10)</f>
        <v>864</v>
      </c>
      <c r="D14" s="22">
        <f t="shared" ref="D14:N14" si="3">SUM(D4:D10)</f>
        <v>866</v>
      </c>
      <c r="E14" s="22">
        <f t="shared" si="3"/>
        <v>868</v>
      </c>
      <c r="F14" s="22">
        <f t="shared" si="3"/>
        <v>870</v>
      </c>
      <c r="G14" s="22">
        <f t="shared" si="3"/>
        <v>872</v>
      </c>
      <c r="H14" s="22">
        <f t="shared" si="3"/>
        <v>874</v>
      </c>
      <c r="I14" s="22">
        <f t="shared" si="3"/>
        <v>876</v>
      </c>
      <c r="J14" s="22">
        <f t="shared" si="3"/>
        <v>878</v>
      </c>
      <c r="K14" s="22">
        <f t="shared" si="3"/>
        <v>880</v>
      </c>
      <c r="L14" s="22">
        <f t="shared" si="3"/>
        <v>882</v>
      </c>
      <c r="M14" s="22">
        <f t="shared" si="3"/>
        <v>1634</v>
      </c>
      <c r="N14" s="22">
        <f t="shared" si="3"/>
        <v>1686</v>
      </c>
      <c r="O14" s="20">
        <f>IFERROR((N14-M14)/M14,0)</f>
        <v>3.182374541003672E-2</v>
      </c>
    </row>
    <row r="15" spans="1:16" ht="18" customHeight="1"/>
    <row r="16" spans="1:16" ht="400" customHeight="1"/>
    <row r="17" spans="4:4" ht="18" customHeight="1"/>
    <row r="18" spans="4:4" ht="18" customHeight="1"/>
    <row r="19" spans="4:4" ht="18" customHeight="1"/>
    <row r="20" spans="4:4" ht="18" customHeight="1">
      <c r="D20" s="7"/>
    </row>
    <row r="21" spans="4:4" ht="18" customHeight="1"/>
  </sheetData>
  <phoneticPr fontId="11" type="noConversion"/>
  <pageMargins left="0.3" right="0.3" top="0.3" bottom="0.3" header="0" footer="0"/>
  <pageSetup scale="63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39997558519241921"/>
    <pageSetUpPr fitToPage="1"/>
  </sheetPr>
  <dimension ref="A1:P21"/>
  <sheetViews>
    <sheetView showGridLines="0" zoomScaleNormal="100" zoomScaleSheetLayoutView="70" workbookViewId="0">
      <selection activeCell="B18" sqref="B18"/>
    </sheetView>
  </sheetViews>
  <sheetFormatPr baseColWidth="10" defaultColWidth="10.83203125" defaultRowHeight="16"/>
  <cols>
    <col min="1" max="1" width="3.33203125" style="1" customWidth="1"/>
    <col min="2" max="2" width="37.1640625" style="1" customWidth="1"/>
    <col min="3" max="14" width="10.83203125" style="1" customWidth="1"/>
    <col min="15" max="15" width="20.1640625" style="1" customWidth="1"/>
    <col min="16" max="16" width="27.1640625" style="1" customWidth="1"/>
    <col min="17" max="17" width="3.83203125" style="1" customWidth="1"/>
    <col min="18" max="16384" width="10.83203125" style="1"/>
  </cols>
  <sheetData>
    <row r="1" spans="1:16" customFormat="1" ht="42" customHeight="1">
      <c r="A1" s="1"/>
      <c r="B1" s="3" t="s">
        <v>7</v>
      </c>
      <c r="C1" s="3"/>
    </row>
    <row r="2" spans="1:16" s="30" customFormat="1" ht="23" customHeight="1">
      <c r="A2" s="27"/>
      <c r="B2" s="28" t="s">
        <v>8</v>
      </c>
      <c r="C2" s="29"/>
    </row>
    <row r="3" spans="1:16" s="2" customFormat="1" ht="20" customHeight="1">
      <c r="B3" s="17" t="s">
        <v>9</v>
      </c>
      <c r="C3" s="31">
        <v>44579</v>
      </c>
      <c r="D3" s="31">
        <v>44610</v>
      </c>
      <c r="E3" s="31">
        <v>44638</v>
      </c>
      <c r="F3" s="31">
        <v>44669</v>
      </c>
      <c r="G3" s="31">
        <v>44699</v>
      </c>
      <c r="H3" s="31">
        <v>44730</v>
      </c>
      <c r="I3" s="31">
        <v>44760</v>
      </c>
      <c r="J3" s="31">
        <v>44791</v>
      </c>
      <c r="K3" s="31">
        <v>44822</v>
      </c>
      <c r="L3" s="31">
        <v>44852</v>
      </c>
      <c r="M3" s="31">
        <v>44883</v>
      </c>
      <c r="N3" s="31">
        <v>44913</v>
      </c>
      <c r="O3" s="19" t="s">
        <v>10</v>
      </c>
      <c r="P3" s="18" t="s">
        <v>4</v>
      </c>
    </row>
    <row r="4" spans="1:16" ht="20" customHeight="1">
      <c r="B4" s="5" t="s">
        <v>11</v>
      </c>
      <c r="C4" s="9">
        <v>2</v>
      </c>
      <c r="D4" s="9">
        <v>1</v>
      </c>
      <c r="E4" s="9">
        <v>1</v>
      </c>
      <c r="F4" s="9">
        <v>1</v>
      </c>
      <c r="G4" s="9">
        <v>1</v>
      </c>
      <c r="H4" s="9">
        <v>1</v>
      </c>
      <c r="I4" s="9">
        <v>1</v>
      </c>
      <c r="J4" s="9">
        <v>1</v>
      </c>
      <c r="K4" s="9">
        <v>1</v>
      </c>
      <c r="L4" s="9">
        <v>2</v>
      </c>
      <c r="M4" s="9">
        <v>3</v>
      </c>
      <c r="N4" s="9">
        <v>4</v>
      </c>
      <c r="O4" s="20">
        <f>IFERROR((N4-M4)/M4,0)</f>
        <v>0.33333333333333331</v>
      </c>
      <c r="P4" s="12"/>
    </row>
    <row r="5" spans="1:16" ht="20" customHeight="1">
      <c r="B5" s="6" t="s">
        <v>12</v>
      </c>
      <c r="C5" s="13">
        <v>1</v>
      </c>
      <c r="D5" s="13">
        <v>1</v>
      </c>
      <c r="E5" s="13">
        <v>1</v>
      </c>
      <c r="F5" s="13">
        <v>1</v>
      </c>
      <c r="G5" s="13">
        <v>1</v>
      </c>
      <c r="H5" s="13">
        <v>1</v>
      </c>
      <c r="I5" s="13">
        <v>1</v>
      </c>
      <c r="J5" s="13">
        <v>1</v>
      </c>
      <c r="K5" s="13">
        <v>2</v>
      </c>
      <c r="L5" s="13">
        <v>1</v>
      </c>
      <c r="M5" s="13">
        <v>5</v>
      </c>
      <c r="N5" s="13">
        <v>6</v>
      </c>
      <c r="O5" s="21">
        <f t="shared" ref="O5:O11" si="0">IFERROR((N5-M5)/M5,0)</f>
        <v>0.2</v>
      </c>
      <c r="P5" s="14"/>
    </row>
    <row r="6" spans="1:16" ht="20" customHeight="1">
      <c r="B6" s="5" t="s">
        <v>13</v>
      </c>
      <c r="C6" s="9">
        <v>1</v>
      </c>
      <c r="D6" s="9">
        <v>2</v>
      </c>
      <c r="E6" s="9">
        <v>2</v>
      </c>
      <c r="F6" s="9">
        <v>2</v>
      </c>
      <c r="G6" s="9">
        <v>2</v>
      </c>
      <c r="H6" s="9">
        <v>2</v>
      </c>
      <c r="I6" s="9">
        <v>2</v>
      </c>
      <c r="J6" s="9">
        <v>2</v>
      </c>
      <c r="K6" s="9">
        <v>2</v>
      </c>
      <c r="L6" s="9">
        <v>2</v>
      </c>
      <c r="M6" s="9">
        <v>2</v>
      </c>
      <c r="N6" s="9">
        <v>3</v>
      </c>
      <c r="O6" s="20">
        <f t="shared" si="0"/>
        <v>0.5</v>
      </c>
      <c r="P6" s="12"/>
    </row>
    <row r="7" spans="1:16" ht="20" customHeight="1">
      <c r="B7" s="6" t="s">
        <v>14</v>
      </c>
      <c r="C7" s="13">
        <v>1</v>
      </c>
      <c r="D7" s="13">
        <v>1</v>
      </c>
      <c r="E7" s="13">
        <v>1</v>
      </c>
      <c r="F7" s="13">
        <v>1</v>
      </c>
      <c r="G7" s="13">
        <v>1</v>
      </c>
      <c r="H7" s="13">
        <v>1</v>
      </c>
      <c r="I7" s="13">
        <v>1</v>
      </c>
      <c r="J7" s="13">
        <v>1</v>
      </c>
      <c r="K7" s="13">
        <v>1</v>
      </c>
      <c r="L7" s="13">
        <v>2</v>
      </c>
      <c r="M7" s="13">
        <v>2</v>
      </c>
      <c r="N7" s="13">
        <v>2</v>
      </c>
      <c r="O7" s="21">
        <f t="shared" si="0"/>
        <v>0</v>
      </c>
      <c r="P7" s="14"/>
    </row>
    <row r="8" spans="1:16" ht="20" customHeight="1">
      <c r="B8" s="5" t="s">
        <v>15</v>
      </c>
      <c r="C8" s="9">
        <v>2</v>
      </c>
      <c r="D8" s="9">
        <v>3</v>
      </c>
      <c r="E8" s="9">
        <v>4</v>
      </c>
      <c r="F8" s="9">
        <v>5</v>
      </c>
      <c r="G8" s="9">
        <v>5</v>
      </c>
      <c r="H8" s="9">
        <v>5</v>
      </c>
      <c r="I8" s="9">
        <v>5</v>
      </c>
      <c r="J8" s="9">
        <v>5</v>
      </c>
      <c r="K8" s="9">
        <v>5</v>
      </c>
      <c r="L8" s="9">
        <v>5</v>
      </c>
      <c r="M8" s="9">
        <v>5</v>
      </c>
      <c r="N8" s="9">
        <v>5</v>
      </c>
      <c r="O8" s="20">
        <f t="shared" si="0"/>
        <v>0</v>
      </c>
      <c r="P8" s="12"/>
    </row>
    <row r="9" spans="1:16" ht="20" customHeight="1">
      <c r="B9" s="6" t="s">
        <v>16</v>
      </c>
      <c r="C9" s="13">
        <v>1</v>
      </c>
      <c r="D9" s="13">
        <v>1</v>
      </c>
      <c r="E9" s="13">
        <v>1</v>
      </c>
      <c r="F9" s="13">
        <v>1</v>
      </c>
      <c r="G9" s="13">
        <v>1</v>
      </c>
      <c r="H9" s="13">
        <v>2</v>
      </c>
      <c r="I9" s="13">
        <v>2</v>
      </c>
      <c r="J9" s="13">
        <v>2</v>
      </c>
      <c r="K9" s="13">
        <v>2</v>
      </c>
      <c r="L9" s="13">
        <v>3</v>
      </c>
      <c r="M9" s="13">
        <v>3</v>
      </c>
      <c r="N9" s="13">
        <v>5</v>
      </c>
      <c r="O9" s="21">
        <f t="shared" si="0"/>
        <v>0.66666666666666663</v>
      </c>
      <c r="P9" s="14"/>
    </row>
    <row r="10" spans="1:16" ht="20" customHeight="1">
      <c r="B10" s="5" t="s">
        <v>17</v>
      </c>
      <c r="C10" s="9">
        <v>3</v>
      </c>
      <c r="D10" s="9">
        <v>3</v>
      </c>
      <c r="E10" s="9">
        <v>3</v>
      </c>
      <c r="F10" s="9">
        <v>3</v>
      </c>
      <c r="G10" s="9">
        <v>3</v>
      </c>
      <c r="H10" s="9">
        <v>4</v>
      </c>
      <c r="I10" s="9">
        <v>4</v>
      </c>
      <c r="J10" s="9">
        <v>4</v>
      </c>
      <c r="K10" s="9">
        <v>4</v>
      </c>
      <c r="L10" s="9">
        <v>4</v>
      </c>
      <c r="M10" s="9">
        <v>4</v>
      </c>
      <c r="N10" s="9">
        <v>4</v>
      </c>
      <c r="O10" s="20">
        <f t="shared" si="0"/>
        <v>0</v>
      </c>
      <c r="P10" s="12"/>
    </row>
    <row r="11" spans="1:16" ht="20" customHeight="1">
      <c r="B11" s="6" t="s">
        <v>18</v>
      </c>
      <c r="C11" s="13">
        <v>1</v>
      </c>
      <c r="D11" s="13">
        <v>1</v>
      </c>
      <c r="E11" s="13">
        <v>1</v>
      </c>
      <c r="F11" s="13">
        <v>1</v>
      </c>
      <c r="G11" s="13">
        <v>1</v>
      </c>
      <c r="H11" s="13">
        <v>1</v>
      </c>
      <c r="I11" s="13">
        <v>1</v>
      </c>
      <c r="J11" s="13">
        <v>1</v>
      </c>
      <c r="K11" s="13">
        <v>1</v>
      </c>
      <c r="L11" s="13">
        <v>1</v>
      </c>
      <c r="M11" s="13">
        <v>1</v>
      </c>
      <c r="N11" s="13">
        <v>1</v>
      </c>
      <c r="O11" s="21">
        <f t="shared" si="0"/>
        <v>0</v>
      </c>
      <c r="P11" s="14"/>
    </row>
    <row r="12" spans="1:16" ht="20" customHeight="1">
      <c r="C12" s="31">
        <f>C3</f>
        <v>44579</v>
      </c>
      <c r="D12" s="31">
        <f t="shared" ref="D12:N12" si="1">D3</f>
        <v>44610</v>
      </c>
      <c r="E12" s="31">
        <f t="shared" si="1"/>
        <v>44638</v>
      </c>
      <c r="F12" s="31">
        <f t="shared" si="1"/>
        <v>44669</v>
      </c>
      <c r="G12" s="31">
        <f t="shared" si="1"/>
        <v>44699</v>
      </c>
      <c r="H12" s="31">
        <f t="shared" si="1"/>
        <v>44730</v>
      </c>
      <c r="I12" s="31">
        <f t="shared" si="1"/>
        <v>44760</v>
      </c>
      <c r="J12" s="31">
        <f t="shared" si="1"/>
        <v>44791</v>
      </c>
      <c r="K12" s="31">
        <f t="shared" si="1"/>
        <v>44822</v>
      </c>
      <c r="L12" s="31">
        <f t="shared" si="1"/>
        <v>44852</v>
      </c>
      <c r="M12" s="31">
        <f t="shared" si="1"/>
        <v>44883</v>
      </c>
      <c r="N12" s="31">
        <f t="shared" si="1"/>
        <v>44913</v>
      </c>
    </row>
    <row r="13" spans="1:16" ht="20" customHeight="1">
      <c r="B13" s="23" t="s">
        <v>5</v>
      </c>
      <c r="C13" s="22">
        <f>SUM(C4:C11)</f>
        <v>12</v>
      </c>
      <c r="D13" s="22">
        <f t="shared" ref="D13:N13" si="2">SUM(D4:D11)</f>
        <v>13</v>
      </c>
      <c r="E13" s="22">
        <f t="shared" si="2"/>
        <v>14</v>
      </c>
      <c r="F13" s="22">
        <f t="shared" si="2"/>
        <v>15</v>
      </c>
      <c r="G13" s="22">
        <f t="shared" si="2"/>
        <v>15</v>
      </c>
      <c r="H13" s="22">
        <f t="shared" si="2"/>
        <v>17</v>
      </c>
      <c r="I13" s="22">
        <f t="shared" si="2"/>
        <v>17</v>
      </c>
      <c r="J13" s="22">
        <f t="shared" si="2"/>
        <v>17</v>
      </c>
      <c r="K13" s="22">
        <f t="shared" si="2"/>
        <v>18</v>
      </c>
      <c r="L13" s="22">
        <f t="shared" si="2"/>
        <v>20</v>
      </c>
      <c r="M13" s="22">
        <f t="shared" si="2"/>
        <v>25</v>
      </c>
      <c r="N13" s="22">
        <f t="shared" si="2"/>
        <v>30</v>
      </c>
      <c r="O13" s="20">
        <f>IFERROR((N13-M13)/M13,0)</f>
        <v>0.2</v>
      </c>
    </row>
    <row r="14" spans="1:16" ht="20" customHeight="1">
      <c r="B14" s="23" t="s">
        <v>19</v>
      </c>
      <c r="C14" s="22">
        <f>SUM(C4:C10)</f>
        <v>11</v>
      </c>
      <c r="D14" s="22">
        <f t="shared" ref="D14:N14" si="3">SUM(D4:D10)</f>
        <v>12</v>
      </c>
      <c r="E14" s="22">
        <f t="shared" si="3"/>
        <v>13</v>
      </c>
      <c r="F14" s="22">
        <f t="shared" si="3"/>
        <v>14</v>
      </c>
      <c r="G14" s="22">
        <f t="shared" si="3"/>
        <v>14</v>
      </c>
      <c r="H14" s="22">
        <f t="shared" si="3"/>
        <v>16</v>
      </c>
      <c r="I14" s="22">
        <f t="shared" si="3"/>
        <v>16</v>
      </c>
      <c r="J14" s="22">
        <f t="shared" si="3"/>
        <v>16</v>
      </c>
      <c r="K14" s="22">
        <f t="shared" si="3"/>
        <v>17</v>
      </c>
      <c r="L14" s="22">
        <f t="shared" si="3"/>
        <v>19</v>
      </c>
      <c r="M14" s="22">
        <f t="shared" si="3"/>
        <v>24</v>
      </c>
      <c r="N14" s="22">
        <f t="shared" si="3"/>
        <v>29</v>
      </c>
      <c r="O14" s="20">
        <f>IFERROR((N14-M14)/M14,0)</f>
        <v>0.20833333333333334</v>
      </c>
    </row>
    <row r="15" spans="1:16" ht="18" customHeight="1"/>
    <row r="16" spans="1:16" ht="20" customHeight="1">
      <c r="C16" s="31">
        <v>44579</v>
      </c>
      <c r="D16" s="31">
        <v>44610</v>
      </c>
      <c r="E16" s="31">
        <v>44638</v>
      </c>
      <c r="F16" s="31">
        <v>44669</v>
      </c>
      <c r="G16" s="31">
        <v>44699</v>
      </c>
      <c r="H16" s="31">
        <v>44730</v>
      </c>
      <c r="I16" s="31">
        <v>44760</v>
      </c>
      <c r="J16" s="31">
        <v>44791</v>
      </c>
      <c r="K16" s="31">
        <v>44822</v>
      </c>
      <c r="L16" s="31">
        <v>44852</v>
      </c>
      <c r="M16" s="31">
        <v>44883</v>
      </c>
      <c r="N16" s="31">
        <v>44913</v>
      </c>
      <c r="O16" s="19" t="s">
        <v>10</v>
      </c>
    </row>
    <row r="17" spans="2:15" ht="20" customHeight="1">
      <c r="B17" s="24" t="s">
        <v>6</v>
      </c>
      <c r="C17" s="9">
        <v>20</v>
      </c>
      <c r="D17" s="9">
        <v>20</v>
      </c>
      <c r="E17" s="9">
        <v>20</v>
      </c>
      <c r="F17" s="9">
        <v>35</v>
      </c>
      <c r="G17" s="9">
        <v>40</v>
      </c>
      <c r="H17" s="9">
        <v>45</v>
      </c>
      <c r="I17" s="9">
        <v>50</v>
      </c>
      <c r="J17" s="9">
        <v>56</v>
      </c>
      <c r="K17" s="9">
        <v>63</v>
      </c>
      <c r="L17" s="9">
        <v>74</v>
      </c>
      <c r="M17" s="9">
        <v>76</v>
      </c>
      <c r="N17" s="9">
        <v>85</v>
      </c>
      <c r="O17" s="20">
        <f t="shared" ref="O17" si="4">(N17-M17)/M17</f>
        <v>0.11842105263157894</v>
      </c>
    </row>
    <row r="18" spans="2:15" ht="20" customHeight="1">
      <c r="B18" s="24" t="s">
        <v>41</v>
      </c>
      <c r="C18" s="25">
        <f>IFERROR(C13/C17,0)</f>
        <v>0.6</v>
      </c>
      <c r="D18" s="25">
        <f t="shared" ref="D18:N18" si="5">IFERROR(D13/D17,0)</f>
        <v>0.65</v>
      </c>
      <c r="E18" s="25">
        <f t="shared" si="5"/>
        <v>0.7</v>
      </c>
      <c r="F18" s="25">
        <f t="shared" si="5"/>
        <v>0.42857142857142855</v>
      </c>
      <c r="G18" s="25">
        <f t="shared" si="5"/>
        <v>0.375</v>
      </c>
      <c r="H18" s="25">
        <f t="shared" si="5"/>
        <v>0.37777777777777777</v>
      </c>
      <c r="I18" s="25">
        <f t="shared" si="5"/>
        <v>0.34</v>
      </c>
      <c r="J18" s="25">
        <f t="shared" si="5"/>
        <v>0.30357142857142855</v>
      </c>
      <c r="K18" s="25">
        <f t="shared" si="5"/>
        <v>0.2857142857142857</v>
      </c>
      <c r="L18" s="25">
        <f t="shared" si="5"/>
        <v>0.27027027027027029</v>
      </c>
      <c r="M18" s="25">
        <f t="shared" si="5"/>
        <v>0.32894736842105265</v>
      </c>
      <c r="N18" s="25">
        <f t="shared" si="5"/>
        <v>0.35294117647058826</v>
      </c>
      <c r="O18" s="20">
        <f>(N18-M18)/M18</f>
        <v>7.2941176470588232E-2</v>
      </c>
    </row>
    <row r="19" spans="2:15" ht="18" customHeight="1"/>
    <row r="20" spans="2:15" ht="400" customHeight="1"/>
    <row r="21" spans="2:15" ht="176" customHeight="1"/>
  </sheetData>
  <phoneticPr fontId="11" type="noConversion"/>
  <pageMargins left="0.3" right="0.3" top="0.3" bottom="0.3" header="0" footer="0"/>
  <pageSetup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Portée</vt:lpstr>
      <vt:lpstr>Visites</vt:lpstr>
      <vt:lpstr>Clients potentiels</vt:lpstr>
      <vt:lpstr>Clients</vt:lpstr>
      <vt:lpstr>Taux de conversion</vt:lpstr>
      <vt:lpstr>Portée — EXEMPLE</vt:lpstr>
      <vt:lpstr>Visites — EXEMPLE</vt:lpstr>
      <vt:lpstr>Clients potentiels — EXEMPLE</vt:lpstr>
      <vt:lpstr>Clients — EXEMPLE</vt:lpstr>
      <vt:lpstr>Taux de conversion — EXEMPLE</vt:lpstr>
      <vt:lpstr>– Exclusion de responsabilité 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2016-04-14T06:00:05Z</dcterms:created>
  <dcterms:modified xsi:type="dcterms:W3CDTF">2023-12-06T20:42:58Z</dcterms:modified>
</cp:coreProperties>
</file>