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210"/>
  <workbookPr/>
  <mc:AlternateContent xmlns:mc="http://schemas.openxmlformats.org/markup-compatibility/2006">
    <mc:Choice Requires="x15">
      <x15ac:absPath xmlns:x15ac="http://schemas.microsoft.com/office/spreadsheetml/2010/11/ac" url="/Users/brittanyjohnston/Desktop/_content_lead-tracking-template/"/>
    </mc:Choice>
  </mc:AlternateContent>
  <xr:revisionPtr revIDLastSave="0" documentId="13_ncr:1_{BBE6B5F5-59E1-774B-B11D-628C3184B6EE}" xr6:coauthVersionLast="47" xr6:coauthVersionMax="47" xr10:uidLastSave="{00000000-0000-0000-0000-000000000000}"/>
  <bookViews>
    <workbookView xWindow="0" yWindow="500" windowWidth="28800" windowHeight="16260" tabRatio="500" xr2:uid="{00000000-000D-0000-FFFF-FFFF00000000}"/>
  </bookViews>
  <sheets>
    <sheet name="Tableau de bord de génération d" sheetId="1" r:id="rId1"/>
    <sheet name="- Exclusion de responsabilité -" sheetId="3" r:id="rId2"/>
  </sheets>
  <calcPr calcId="191029" concurrentCalc="0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50" i="1" l="1"/>
  <c r="O53" i="1"/>
  <c r="N50" i="1"/>
  <c r="N53" i="1"/>
  <c r="M50" i="1"/>
  <c r="M53" i="1"/>
  <c r="L50" i="1"/>
  <c r="L53" i="1"/>
  <c r="K50" i="1"/>
  <c r="K53" i="1"/>
  <c r="J50" i="1"/>
  <c r="J53" i="1"/>
  <c r="I50" i="1"/>
  <c r="I53" i="1"/>
  <c r="H50" i="1"/>
  <c r="H53" i="1"/>
  <c r="G50" i="1"/>
  <c r="G53" i="1"/>
  <c r="F50" i="1"/>
  <c r="F53" i="1"/>
  <c r="E50" i="1"/>
  <c r="E53" i="1"/>
  <c r="D50" i="1"/>
  <c r="D53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C4" i="1"/>
  <c r="D5" i="1"/>
  <c r="C7" i="1"/>
</calcChain>
</file>

<file path=xl/sharedStrings.xml><?xml version="1.0" encoding="utf-8"?>
<sst xmlns="http://schemas.openxmlformats.org/spreadsheetml/2006/main" count="44" uniqueCount="30">
  <si>
    <t>DATE</t>
  </si>
  <si>
    <t>AD WORDS 215</t>
  </si>
  <si>
    <t>CONF 57</t>
  </si>
  <si>
    <t>DIRECT 84</t>
  </si>
  <si>
    <t>TWEET 211</t>
  </si>
  <si>
    <t>SOURCE</t>
  </si>
  <si>
    <t>TOTAL</t>
  </si>
  <si>
    <t xml:space="preserve">Tous les articles, modèles ou informations proposés par Smartsheet sur le site web sont fournis à titre de référence uniquement. Bien que nous nous efforcions de maintenir les informations à jour et exactes, nous ne faisons aucune déclaration, ni n’offrons aucune garantie, de quelque nature que ce soit, expresse ou implicite, quant à l’exhaustivité, l’exactitude, la fiabilité, la pertinence ou la disponibilité du site web, ou des informations, articles, modèles ou graphiques liés, contenus sur le site. Toute la confiance que vous accordez à ces informations relève de votre propre responsabilité, à vos propres risques. </t>
  </si>
  <si>
    <t>MODÈLE DE TABLEAU DE BORD DE GÉNÉRATION DE CLIENTS POTENTIELS</t>
  </si>
  <si>
    <t>CLIENTS POTENTIELS</t>
  </si>
  <si>
    <t>OBJECTIF</t>
  </si>
  <si>
    <t>% DE L’OBJECTIF</t>
  </si>
  <si>
    <t>CLIENT POTENTIEL PAR SOURCE</t>
  </si>
  <si>
    <t>DÉLAI DE RÉPONSE DE PLUS DE 30 JOURS</t>
  </si>
  <si>
    <t>CLIENTS POTENTIELS SUR 30 JOURS</t>
  </si>
  <si>
    <t xml:space="preserve">TOTAL DES PROSPECTS PAR </t>
  </si>
  <si>
    <t>JOUR</t>
  </si>
  <si>
    <t>ARTICLE DE BLOG 241</t>
  </si>
  <si>
    <t>ARTICLE DE BLOG 242</t>
  </si>
  <si>
    <t>ARTICLE DE BLOG 240</t>
  </si>
  <si>
    <t>FACEBOOK 213</t>
  </si>
  <si>
    <t>FACEBOOK 219</t>
  </si>
  <si>
    <t>RECHERCHE 159</t>
  </si>
  <si>
    <t>RECHERCHE 182</t>
  </si>
  <si>
    <t>SOURCE INCONNUE</t>
  </si>
  <si>
    <t>TOTAL DES PROSPECTS PAR SOURCE</t>
  </si>
  <si>
    <t>OPPORTUNITÉS</t>
  </si>
  <si>
    <t>VALEUR DES CLIENTS POTENTIELS</t>
  </si>
  <si>
    <t>VALEUR PAR CLIENT POTENTIEL</t>
  </si>
  <si>
    <t>CLIQUER ICI POUR CRÉER DANS SMARTSHEET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</si>
</sst>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_(&quot;$&quot;* #,##0_);_(&quot;$&quot;* \(#,##0\);_(&quot;$&quot;* &quot;-&quot;??_);_(@_)"/>
  </numFmts>
  <fonts count="18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Century Gothic"/>
      <family val="1"/>
    </font>
    <font>
      <b/>
      <sz val="16"/>
      <color theme="1"/>
      <name val="Century Gothic"/>
      <family val="1"/>
    </font>
    <font>
      <b/>
      <sz val="28"/>
      <color theme="1"/>
      <name val="Century Gothic"/>
      <family val="1"/>
    </font>
    <font>
      <b/>
      <sz val="14"/>
      <color theme="1"/>
      <name val="Century Gothic"/>
      <family val="1"/>
    </font>
    <font>
      <b/>
      <sz val="18"/>
      <color theme="0" tint="-0.499984740745262"/>
      <name val="Century Gothic"/>
      <family val="1"/>
    </font>
    <font>
      <sz val="11"/>
      <color theme="1"/>
      <name val="Century Gothic"/>
      <family val="1"/>
    </font>
    <font>
      <b/>
      <sz val="24"/>
      <color theme="1"/>
      <name val="Century Gothic"/>
      <family val="1"/>
    </font>
    <font>
      <b/>
      <sz val="14"/>
      <color theme="0"/>
      <name val="Century Gothic"/>
      <family val="1"/>
    </font>
    <font>
      <sz val="10"/>
      <color theme="1"/>
      <name val="Century Gothic"/>
      <family val="1"/>
    </font>
    <font>
      <b/>
      <sz val="10"/>
      <color theme="0"/>
      <name val="Century Gothic"/>
      <family val="1"/>
    </font>
    <font>
      <b/>
      <sz val="10"/>
      <color theme="1"/>
      <name val="Century Gothic"/>
      <family val="1"/>
    </font>
    <font>
      <b/>
      <sz val="20"/>
      <color theme="0" tint="-0.499984740745262"/>
      <name val="Century Gothic"/>
      <family val="1"/>
    </font>
    <font>
      <sz val="11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22"/>
      <color theme="0"/>
      <name val="Century Gothic Bold"/>
    </font>
  </fonts>
  <fills count="10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00BD32"/>
        <bgColor indexed="64"/>
      </patternFill>
    </fill>
  </fills>
  <borders count="12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 style="thin">
        <color theme="8" tint="0.39997558519241921"/>
      </right>
      <top/>
      <bottom/>
      <diagonal/>
    </border>
    <border>
      <left style="thin">
        <color theme="8" tint="0.39997558519241921"/>
      </left>
      <right style="thin">
        <color theme="8" tint="0.39997558519241921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5" fillId="0" borderId="0"/>
    <xf numFmtId="0" fontId="16" fillId="0" borderId="0" applyNumberFormat="0" applyFill="0" applyBorder="0" applyAlignment="0" applyProtection="0"/>
  </cellStyleXfs>
  <cellXfs count="62">
    <xf numFmtId="0" fontId="0" fillId="0" borderId="0" xfId="0"/>
    <xf numFmtId="0" fontId="3" fillId="0" borderId="0" xfId="0" applyFont="1" applyAlignment="1">
      <alignment wrapText="1"/>
    </xf>
    <xf numFmtId="0" fontId="3" fillId="3" borderId="0" xfId="0" applyFont="1" applyFill="1" applyAlignment="1">
      <alignment wrapText="1"/>
    </xf>
    <xf numFmtId="0" fontId="4" fillId="3" borderId="0" xfId="0" applyFont="1" applyFill="1" applyAlignment="1">
      <alignment horizontal="center" vertical="center" wrapText="1"/>
    </xf>
    <xf numFmtId="3" fontId="5" fillId="4" borderId="0" xfId="1" applyNumberFormat="1" applyFont="1" applyFill="1" applyBorder="1" applyAlignment="1">
      <alignment horizontal="center" vertical="center" wrapText="1"/>
    </xf>
    <xf numFmtId="3" fontId="7" fillId="3" borderId="0" xfId="0" applyNumberFormat="1" applyFont="1" applyFill="1" applyAlignment="1">
      <alignment horizontal="center" vertical="center" wrapText="1"/>
    </xf>
    <xf numFmtId="0" fontId="6" fillId="3" borderId="0" xfId="0" applyFont="1" applyFill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9" fontId="9" fillId="4" borderId="0" xfId="3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3" fillId="2" borderId="2" xfId="0" applyFont="1" applyFill="1" applyBorder="1" applyAlignment="1">
      <alignment wrapText="1"/>
    </xf>
    <xf numFmtId="0" fontId="10" fillId="2" borderId="3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12" fillId="2" borderId="3" xfId="0" applyFont="1" applyFill="1" applyBorder="1" applyAlignment="1">
      <alignment horizontal="left" vertical="center" wrapText="1"/>
    </xf>
    <xf numFmtId="0" fontId="11" fillId="2" borderId="2" xfId="0" applyFont="1" applyFill="1" applyBorder="1" applyAlignment="1">
      <alignment horizontal="left" vertical="center" wrapText="1" indent="1"/>
    </xf>
    <xf numFmtId="0" fontId="12" fillId="2" borderId="3" xfId="0" applyFont="1" applyFill="1" applyBorder="1" applyAlignment="1">
      <alignment horizontal="left" vertical="center" wrapText="1" indent="1"/>
    </xf>
    <xf numFmtId="0" fontId="11" fillId="0" borderId="0" xfId="0" applyFont="1" applyAlignment="1">
      <alignment horizontal="left" vertical="center" wrapText="1" indent="1"/>
    </xf>
    <xf numFmtId="0" fontId="10" fillId="2" borderId="4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vertical="center" wrapText="1"/>
    </xf>
    <xf numFmtId="0" fontId="12" fillId="2" borderId="4" xfId="0" applyFont="1" applyFill="1" applyBorder="1" applyAlignment="1">
      <alignment horizontal="left" vertical="center" wrapText="1"/>
    </xf>
    <xf numFmtId="0" fontId="12" fillId="2" borderId="2" xfId="0" applyFont="1" applyFill="1" applyBorder="1" applyAlignment="1">
      <alignment horizontal="left" vertical="center" wrapText="1" indent="1"/>
    </xf>
    <xf numFmtId="0" fontId="11" fillId="0" borderId="0" xfId="0" applyFont="1" applyAlignment="1">
      <alignment horizontal="left" wrapText="1" indent="1"/>
    </xf>
    <xf numFmtId="0" fontId="12" fillId="5" borderId="6" xfId="0" applyFont="1" applyFill="1" applyBorder="1" applyAlignment="1">
      <alignment horizontal="left" wrapText="1" indent="1"/>
    </xf>
    <xf numFmtId="0" fontId="12" fillId="5" borderId="2" xfId="0" applyFont="1" applyFill="1" applyBorder="1" applyAlignment="1">
      <alignment horizontal="left" wrapText="1" indent="1"/>
    </xf>
    <xf numFmtId="0" fontId="12" fillId="5" borderId="3" xfId="0" applyFont="1" applyFill="1" applyBorder="1" applyAlignment="1">
      <alignment horizontal="left" wrapText="1" indent="1"/>
    </xf>
    <xf numFmtId="0" fontId="12" fillId="5" borderId="4" xfId="0" applyFont="1" applyFill="1" applyBorder="1" applyAlignment="1">
      <alignment horizontal="left" wrapText="1" indent="1"/>
    </xf>
    <xf numFmtId="0" fontId="13" fillId="6" borderId="8" xfId="0" applyFont="1" applyFill="1" applyBorder="1" applyAlignment="1">
      <alignment horizontal="left" wrapText="1" indent="1"/>
    </xf>
    <xf numFmtId="0" fontId="13" fillId="6" borderId="9" xfId="0" applyFont="1" applyFill="1" applyBorder="1" applyAlignment="1">
      <alignment horizontal="left" wrapText="1" indent="1"/>
    </xf>
    <xf numFmtId="0" fontId="13" fillId="0" borderId="1" xfId="0" applyFont="1" applyBorder="1" applyAlignment="1">
      <alignment horizontal="left" wrapText="1" indent="1"/>
    </xf>
    <xf numFmtId="1" fontId="11" fillId="0" borderId="1" xfId="0" applyNumberFormat="1" applyFont="1" applyBorder="1" applyAlignment="1">
      <alignment horizontal="left" wrapText="1" indent="1"/>
    </xf>
    <xf numFmtId="1" fontId="11" fillId="0" borderId="1" xfId="3" applyNumberFormat="1" applyFont="1" applyBorder="1" applyAlignment="1">
      <alignment horizontal="left" wrapText="1" indent="1"/>
    </xf>
    <xf numFmtId="0" fontId="13" fillId="7" borderId="1" xfId="0" applyFont="1" applyFill="1" applyBorder="1" applyAlignment="1">
      <alignment horizontal="left" wrapText="1" indent="1"/>
    </xf>
    <xf numFmtId="1" fontId="11" fillId="7" borderId="1" xfId="0" applyNumberFormat="1" applyFont="1" applyFill="1" applyBorder="1" applyAlignment="1">
      <alignment horizontal="left" wrapText="1" indent="1"/>
    </xf>
    <xf numFmtId="1" fontId="11" fillId="7" borderId="1" xfId="3" applyNumberFormat="1" applyFont="1" applyFill="1" applyBorder="1" applyAlignment="1">
      <alignment horizontal="left" wrapText="1" indent="1"/>
    </xf>
    <xf numFmtId="0" fontId="13" fillId="4" borderId="1" xfId="0" applyFont="1" applyFill="1" applyBorder="1" applyAlignment="1">
      <alignment horizontal="left" wrapText="1" indent="1"/>
    </xf>
    <xf numFmtId="1" fontId="11" fillId="4" borderId="1" xfId="0" applyNumberFormat="1" applyFont="1" applyFill="1" applyBorder="1" applyAlignment="1">
      <alignment horizontal="left" wrapText="1" indent="1"/>
    </xf>
    <xf numFmtId="1" fontId="11" fillId="0" borderId="1" xfId="0" applyNumberFormat="1" applyFont="1" applyBorder="1" applyAlignment="1">
      <alignment horizontal="left" vertical="center" wrapText="1" indent="1"/>
    </xf>
    <xf numFmtId="0" fontId="13" fillId="4" borderId="1" xfId="0" applyFont="1" applyFill="1" applyBorder="1" applyAlignment="1">
      <alignment horizontal="left" vertical="center" wrapText="1" indent="1"/>
    </xf>
    <xf numFmtId="0" fontId="13" fillId="7" borderId="1" xfId="0" applyFont="1" applyFill="1" applyBorder="1" applyAlignment="1">
      <alignment horizontal="left" vertical="center" wrapText="1" indent="1"/>
    </xf>
    <xf numFmtId="1" fontId="11" fillId="7" borderId="1" xfId="0" applyNumberFormat="1" applyFont="1" applyFill="1" applyBorder="1" applyAlignment="1">
      <alignment horizontal="left" vertical="center" wrapText="1" indent="1"/>
    </xf>
    <xf numFmtId="1" fontId="13" fillId="8" borderId="1" xfId="0" applyNumberFormat="1" applyFont="1" applyFill="1" applyBorder="1" applyAlignment="1">
      <alignment horizontal="left" vertical="center" wrapText="1" indent="1"/>
    </xf>
    <xf numFmtId="0" fontId="13" fillId="8" borderId="1" xfId="0" applyFont="1" applyFill="1" applyBorder="1" applyAlignment="1">
      <alignment horizontal="left" vertical="center" wrapText="1" indent="1"/>
    </xf>
    <xf numFmtId="0" fontId="13" fillId="0" borderId="10" xfId="0" applyFont="1" applyBorder="1" applyAlignment="1">
      <alignment horizontal="left" vertical="center" wrapText="1" indent="1"/>
    </xf>
    <xf numFmtId="1" fontId="11" fillId="0" borderId="10" xfId="0" applyNumberFormat="1" applyFont="1" applyBorder="1" applyAlignment="1">
      <alignment horizontal="left" vertical="center" wrapText="1" indent="1"/>
    </xf>
    <xf numFmtId="0" fontId="12" fillId="5" borderId="1" xfId="0" applyFont="1" applyFill="1" applyBorder="1" applyAlignment="1">
      <alignment horizontal="left" wrapText="1" indent="1"/>
    </xf>
    <xf numFmtId="1" fontId="11" fillId="6" borderId="1" xfId="0" applyNumberFormat="1" applyFont="1" applyFill="1" applyBorder="1" applyAlignment="1">
      <alignment horizontal="left" wrapText="1" indent="1"/>
    </xf>
    <xf numFmtId="164" fontId="11" fillId="0" borderId="1" xfId="3" applyNumberFormat="1" applyFont="1" applyFill="1" applyBorder="1" applyAlignment="1">
      <alignment horizontal="left" wrapText="1" indent="1"/>
    </xf>
    <xf numFmtId="165" fontId="11" fillId="0" borderId="1" xfId="2" applyNumberFormat="1" applyFont="1" applyFill="1" applyBorder="1" applyAlignment="1">
      <alignment horizontal="left" wrapText="1" indent="1"/>
    </xf>
    <xf numFmtId="0" fontId="12" fillId="2" borderId="3" xfId="0" applyFont="1" applyFill="1" applyBorder="1" applyAlignment="1">
      <alignment horizontal="left" wrapText="1" indent="1"/>
    </xf>
    <xf numFmtId="0" fontId="12" fillId="2" borderId="4" xfId="0" applyFont="1" applyFill="1" applyBorder="1" applyAlignment="1">
      <alignment horizontal="left" wrapText="1" indent="1"/>
    </xf>
    <xf numFmtId="0" fontId="14" fillId="4" borderId="0" xfId="0" applyFont="1" applyFill="1" applyAlignment="1">
      <alignment vertical="center"/>
    </xf>
    <xf numFmtId="0" fontId="12" fillId="5" borderId="1" xfId="0" applyFont="1" applyFill="1" applyBorder="1" applyAlignment="1">
      <alignment horizontal="left" wrapText="1"/>
    </xf>
    <xf numFmtId="0" fontId="12" fillId="5" borderId="10" xfId="0" applyFont="1" applyFill="1" applyBorder="1" applyAlignment="1">
      <alignment horizontal="left" wrapText="1"/>
    </xf>
    <xf numFmtId="0" fontId="12" fillId="2" borderId="4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left" vertical="center" wrapText="1" indent="1"/>
    </xf>
    <xf numFmtId="0" fontId="11" fillId="2" borderId="7" xfId="0" applyFont="1" applyFill="1" applyBorder="1" applyAlignment="1">
      <alignment horizontal="left" wrapText="1" indent="1"/>
    </xf>
    <xf numFmtId="0" fontId="12" fillId="2" borderId="5" xfId="0" applyFont="1" applyFill="1" applyBorder="1" applyAlignment="1">
      <alignment horizontal="left" vertical="center" wrapText="1" indent="1"/>
    </xf>
    <xf numFmtId="0" fontId="15" fillId="0" borderId="0" xfId="4"/>
    <xf numFmtId="0" fontId="2" fillId="0" borderId="11" xfId="4" applyFont="1" applyBorder="1" applyAlignment="1">
      <alignment horizontal="left" vertical="center" wrapText="1" indent="2"/>
    </xf>
    <xf numFmtId="0" fontId="17" fillId="9" borderId="0" xfId="5" applyFont="1" applyFill="1" applyAlignment="1">
      <alignment horizontal="center" vertical="center"/>
    </xf>
    <xf numFmtId="0" fontId="17" fillId="9" borderId="0" xfId="5" applyFont="1" applyFill="1" applyAlignment="1"/>
  </cellXfs>
  <cellStyles count="6">
    <cellStyle name="Comma" xfId="1" builtinId="3"/>
    <cellStyle name="Currency" xfId="2" builtinId="4"/>
    <cellStyle name="Hyperlink" xfId="5" builtinId="8"/>
    <cellStyle name="Normal" xfId="0" builtinId="0"/>
    <cellStyle name="Normal 2" xfId="4" xr:uid="{00000000-0005-0000-0000-000003000000}"/>
    <cellStyle name="Percent" xfId="3" builtinId="5"/>
  </cellStyles>
  <dxfs count="0"/>
  <tableStyles count="0" defaultTableStyle="TableStyleMedium9" defaultPivotStyle="PivotStyleMedium7"/>
  <colors>
    <mruColors>
      <color rgb="FF00BD32"/>
      <color rgb="FF03C25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tx2">
                  <a:lumMod val="40000"/>
                  <a:lumOff val="60000"/>
                </a:schemeClr>
              </a:solidFill>
              <a:prstDash val="sysDot"/>
              <a:round/>
            </a:ln>
            <a:effectLst/>
          </c:spPr>
          <c:marker>
            <c:symbol val="circle"/>
            <c:size val="11"/>
            <c:spPr>
              <a:solidFill>
                <a:schemeClr val="tx2">
                  <a:lumMod val="40000"/>
                  <a:lumOff val="60000"/>
                </a:schemeClr>
              </a:solidFill>
              <a:ln w="12700">
                <a:solidFill>
                  <a:schemeClr val="tx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bg2">
                    <a:lumMod val="25000"/>
                  </a:schemeClr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'Tableau de bord de génération d'!$Q$15:$Q$44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xVal>
          <c:yVal>
            <c:numRef>
              <c:f>'Tableau de bord de génération d'!$R$15:$R$44</c:f>
              <c:numCache>
                <c:formatCode>0</c:formatCode>
                <c:ptCount val="30"/>
                <c:pt idx="0">
                  <c:v>408</c:v>
                </c:pt>
                <c:pt idx="1">
                  <c:v>452</c:v>
                </c:pt>
                <c:pt idx="2">
                  <c:v>614</c:v>
                </c:pt>
                <c:pt idx="3">
                  <c:v>379</c:v>
                </c:pt>
                <c:pt idx="4">
                  <c:v>339</c:v>
                </c:pt>
                <c:pt idx="5">
                  <c:v>522</c:v>
                </c:pt>
                <c:pt idx="6">
                  <c:v>517</c:v>
                </c:pt>
                <c:pt idx="7">
                  <c:v>467</c:v>
                </c:pt>
                <c:pt idx="8">
                  <c:v>310</c:v>
                </c:pt>
                <c:pt idx="9">
                  <c:v>391</c:v>
                </c:pt>
                <c:pt idx="10">
                  <c:v>469</c:v>
                </c:pt>
                <c:pt idx="11">
                  <c:v>415</c:v>
                </c:pt>
                <c:pt idx="12">
                  <c:v>444</c:v>
                </c:pt>
                <c:pt idx="13">
                  <c:v>516</c:v>
                </c:pt>
                <c:pt idx="14">
                  <c:v>581</c:v>
                </c:pt>
                <c:pt idx="15">
                  <c:v>373</c:v>
                </c:pt>
                <c:pt idx="16">
                  <c:v>645</c:v>
                </c:pt>
                <c:pt idx="17">
                  <c:v>449</c:v>
                </c:pt>
                <c:pt idx="18">
                  <c:v>407</c:v>
                </c:pt>
                <c:pt idx="19">
                  <c:v>502</c:v>
                </c:pt>
                <c:pt idx="20">
                  <c:v>670</c:v>
                </c:pt>
                <c:pt idx="21">
                  <c:v>739</c:v>
                </c:pt>
                <c:pt idx="22">
                  <c:v>427</c:v>
                </c:pt>
                <c:pt idx="23">
                  <c:v>462</c:v>
                </c:pt>
                <c:pt idx="24">
                  <c:v>417</c:v>
                </c:pt>
                <c:pt idx="25">
                  <c:v>486</c:v>
                </c:pt>
                <c:pt idx="26">
                  <c:v>444</c:v>
                </c:pt>
                <c:pt idx="27">
                  <c:v>473</c:v>
                </c:pt>
                <c:pt idx="28">
                  <c:v>483</c:v>
                </c:pt>
                <c:pt idx="29">
                  <c:v>493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5481-4209-8C14-E0D032775F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9782144"/>
        <c:axId val="69788032"/>
      </c:scatterChart>
      <c:valAx>
        <c:axId val="69782144"/>
        <c:scaling>
          <c:orientation val="minMax"/>
          <c:max val="30"/>
          <c:min val="1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9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rnd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788032"/>
        <c:crosses val="autoZero"/>
        <c:crossBetween val="midCat"/>
        <c:majorUnit val="1"/>
      </c:valAx>
      <c:valAx>
        <c:axId val="697880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78214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>
      <a:outerShdw blurRad="50800" dist="38100" dir="5400000" algn="t" rotWithShape="0">
        <a:prstClr val="black">
          <a:alpha val="40000"/>
        </a:prstClr>
      </a:outerShdw>
    </a:effec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tx1">
                <a:lumMod val="50000"/>
                <a:lumOff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bg2">
                  <a:lumMod val="25000"/>
                  <a:alpha val="7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2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'Tableau de bord de génération d'!$D$49:$O$49</c:f>
              <c:strCache>
                <c:ptCount val="12"/>
                <c:pt idx="0">
                  <c:v>AD WORDS 215</c:v>
                </c:pt>
                <c:pt idx="1">
                  <c:v>ARTICLE DE BLOG 241</c:v>
                </c:pt>
                <c:pt idx="2">
                  <c:v>ARTICLE DE BLOG 242</c:v>
                </c:pt>
                <c:pt idx="3">
                  <c:v>ARTICLE DE BLOG 240</c:v>
                </c:pt>
                <c:pt idx="4">
                  <c:v>CONF 57</c:v>
                </c:pt>
                <c:pt idx="5">
                  <c:v>DIRECT 84</c:v>
                </c:pt>
                <c:pt idx="6">
                  <c:v>FACEBOOK 213</c:v>
                </c:pt>
                <c:pt idx="7">
                  <c:v>FACEBOOK 219</c:v>
                </c:pt>
                <c:pt idx="8">
                  <c:v>RECHERCHE 159</c:v>
                </c:pt>
                <c:pt idx="9">
                  <c:v>RECHERCHE 182</c:v>
                </c:pt>
                <c:pt idx="10">
                  <c:v>TWEET 211</c:v>
                </c:pt>
                <c:pt idx="11">
                  <c:v>SOURCE INCONNUE</c:v>
                </c:pt>
              </c:strCache>
            </c:strRef>
          </c:cat>
          <c:val>
            <c:numRef>
              <c:f>'Tableau de bord de génération d'!$D$50:$O$50</c:f>
              <c:numCache>
                <c:formatCode>0</c:formatCode>
                <c:ptCount val="12"/>
                <c:pt idx="0">
                  <c:v>193</c:v>
                </c:pt>
                <c:pt idx="1">
                  <c:v>3562</c:v>
                </c:pt>
                <c:pt idx="2">
                  <c:v>3518</c:v>
                </c:pt>
                <c:pt idx="3">
                  <c:v>4069</c:v>
                </c:pt>
                <c:pt idx="4">
                  <c:v>178</c:v>
                </c:pt>
                <c:pt idx="5">
                  <c:v>54</c:v>
                </c:pt>
                <c:pt idx="6">
                  <c:v>132</c:v>
                </c:pt>
                <c:pt idx="7">
                  <c:v>216</c:v>
                </c:pt>
                <c:pt idx="8">
                  <c:v>1005</c:v>
                </c:pt>
                <c:pt idx="9">
                  <c:v>1022</c:v>
                </c:pt>
                <c:pt idx="10">
                  <c:v>245</c:v>
                </c:pt>
                <c:pt idx="11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28-4CF4-A301-A4FEAC274F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2"/>
        <c:axId val="70619520"/>
        <c:axId val="70621056"/>
      </c:barChart>
      <c:catAx>
        <c:axId val="7061952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50" normalizeH="0" baseline="0">
                <a:solidFill>
                  <a:schemeClr val="lt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70621056"/>
        <c:crosses val="autoZero"/>
        <c:auto val="1"/>
        <c:lblAlgn val="ctr"/>
        <c:lblOffset val="100"/>
        <c:noMultiLvlLbl val="0"/>
      </c:catAx>
      <c:valAx>
        <c:axId val="706210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alpha val="2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706195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2">
        <a:lumMod val="75000"/>
      </a:schemeClr>
    </a:solidFill>
    <a:ln w="9525" cap="flat" cmpd="sng" algn="ctr">
      <a:solidFill>
        <a:schemeClr val="bg1">
          <a:lumMod val="75000"/>
        </a:schemeClr>
      </a:solidFill>
      <a:round/>
    </a:ln>
    <a:effectLst/>
  </c:spPr>
  <c:txPr>
    <a:bodyPr/>
    <a:lstStyle/>
    <a:p>
      <a:pPr>
        <a:defRPr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accent1">
                  <a:lumMod val="75000"/>
                  <a:alpha val="7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6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'Tableau de bord de génération d'!$D$49:$O$49</c:f>
              <c:strCache>
                <c:ptCount val="12"/>
                <c:pt idx="0">
                  <c:v>AD WORDS 215</c:v>
                </c:pt>
                <c:pt idx="1">
                  <c:v>ARTICLE DE BLOG 241</c:v>
                </c:pt>
                <c:pt idx="2">
                  <c:v>ARTICLE DE BLOG 242</c:v>
                </c:pt>
                <c:pt idx="3">
                  <c:v>ARTICLE DE BLOG 240</c:v>
                </c:pt>
                <c:pt idx="4">
                  <c:v>CONF 57</c:v>
                </c:pt>
                <c:pt idx="5">
                  <c:v>DIRECT 84</c:v>
                </c:pt>
                <c:pt idx="6">
                  <c:v>FACEBOOK 213</c:v>
                </c:pt>
                <c:pt idx="7">
                  <c:v>FACEBOOK 219</c:v>
                </c:pt>
                <c:pt idx="8">
                  <c:v>RECHERCHE 159</c:v>
                </c:pt>
                <c:pt idx="9">
                  <c:v>RECHERCHE 182</c:v>
                </c:pt>
                <c:pt idx="10">
                  <c:v>TWEET 211</c:v>
                </c:pt>
                <c:pt idx="11">
                  <c:v>SOURCE INCONNUE</c:v>
                </c:pt>
              </c:strCache>
            </c:strRef>
          </c:cat>
          <c:val>
            <c:numRef>
              <c:f>'Tableau de bord de génération d'!$D$52:$O$52</c:f>
              <c:numCache>
                <c:formatCode>_("$"* #,##0_);_("$"* \(#,##0\);_("$"* "-"??_);_(@_)</c:formatCode>
                <c:ptCount val="12"/>
                <c:pt idx="0">
                  <c:v>0</c:v>
                </c:pt>
                <c:pt idx="1">
                  <c:v>4000</c:v>
                </c:pt>
                <c:pt idx="2">
                  <c:v>3500</c:v>
                </c:pt>
                <c:pt idx="3">
                  <c:v>6200</c:v>
                </c:pt>
                <c:pt idx="4">
                  <c:v>22000</c:v>
                </c:pt>
                <c:pt idx="5">
                  <c:v>6500</c:v>
                </c:pt>
                <c:pt idx="6">
                  <c:v>1426</c:v>
                </c:pt>
                <c:pt idx="7">
                  <c:v>1101</c:v>
                </c:pt>
                <c:pt idx="8">
                  <c:v>2697</c:v>
                </c:pt>
                <c:pt idx="9">
                  <c:v>8200</c:v>
                </c:pt>
                <c:pt idx="10">
                  <c:v>1460</c:v>
                </c:pt>
                <c:pt idx="11">
                  <c:v>2100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1B-4F44-B918-9651F376AF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2"/>
        <c:axId val="70522752"/>
        <c:axId val="70524288"/>
      </c:barChart>
      <c:catAx>
        <c:axId val="7052275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50" normalizeH="0" baseline="0">
                <a:solidFill>
                  <a:schemeClr val="lt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70524288"/>
        <c:crosses val="autoZero"/>
        <c:auto val="1"/>
        <c:lblAlgn val="ctr"/>
        <c:lblOffset val="100"/>
        <c:noMultiLvlLbl val="0"/>
      </c:catAx>
      <c:valAx>
        <c:axId val="705242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alpha val="25000"/>
                </a:schemeClr>
              </a:solidFill>
              <a:round/>
            </a:ln>
            <a:effectLst/>
          </c:spPr>
        </c:majorGridlines>
        <c:numFmt formatCode="&quot;$&quot;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705227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tx2">
        <a:lumMod val="40000"/>
        <a:lumOff val="60000"/>
      </a:schemeClr>
    </a:solidFill>
    <a:ln w="9525" cap="flat" cmpd="sng" algn="ctr">
      <a:solidFill>
        <a:schemeClr val="bg1">
          <a:lumMod val="75000"/>
        </a:schemeClr>
      </a:solidFill>
      <a:round/>
    </a:ln>
    <a:effectLst/>
  </c:spPr>
  <c:txPr>
    <a:bodyPr/>
    <a:lstStyle/>
    <a:p>
      <a:pPr>
        <a:defRPr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3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6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800" kern="1200" cap="all" spc="150" normalizeH="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>
      <cs:styleClr val="auto"/>
    </cs:fillRef>
    <cs:effectRef idx="0"/>
    <cs:fontRef idx="minor">
      <a:schemeClr val="lt1"/>
    </cs:fontRef>
    <cs:spPr>
      <a:solidFill>
        <a:schemeClr val="phClr">
          <a:alpha val="70000"/>
        </a:schemeClr>
      </a:solidFill>
    </cs:spPr>
    <cs:defRPr sz="900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6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800" kern="1200" cap="all" spc="150" normalizeH="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>
      <cs:styleClr val="auto"/>
    </cs:fillRef>
    <cs:effectRef idx="0"/>
    <cs:fontRef idx="minor">
      <a:schemeClr val="lt1"/>
    </cs:fontRef>
    <cs:spPr>
      <a:solidFill>
        <a:schemeClr val="phClr">
          <a:alpha val="70000"/>
        </a:schemeClr>
      </a:solidFill>
    </cs:spPr>
    <cs:defRPr sz="900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1.png"/><Relationship Id="rId4" Type="http://schemas.openxmlformats.org/officeDocument/2006/relationships/hyperlink" Target="https://fr.smartsheet.com/try-it?trp=17838&amp;utm_language=FR&amp;utm_source=template-excel&amp;utm_medium=content&amp;utm_campaign=ic-Lead+Generation+Dashboard+Tracker-excel-17838-fr&amp;lpa=ic+Lead+Generation+Dashboard+Tracker+excel+17838+fr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468490</xdr:colOff>
      <xdr:row>2</xdr:row>
      <xdr:rowOff>12700</xdr:rowOff>
    </xdr:from>
    <xdr:to>
      <xdr:col>19</xdr:col>
      <xdr:colOff>920046</xdr:colOff>
      <xdr:row>7</xdr:row>
      <xdr:rowOff>12700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9</xdr:row>
      <xdr:rowOff>50800</xdr:rowOff>
    </xdr:from>
    <xdr:to>
      <xdr:col>20</xdr:col>
      <xdr:colOff>0</xdr:colOff>
      <xdr:row>9</xdr:row>
      <xdr:rowOff>3962400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11</xdr:row>
      <xdr:rowOff>50800</xdr:rowOff>
    </xdr:from>
    <xdr:to>
      <xdr:col>19</xdr:col>
      <xdr:colOff>1320800</xdr:colOff>
      <xdr:row>11</xdr:row>
      <xdr:rowOff>3949700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12</xdr:col>
      <xdr:colOff>114300</xdr:colOff>
      <xdr:row>0</xdr:row>
      <xdr:rowOff>88900</xdr:rowOff>
    </xdr:from>
    <xdr:to>
      <xdr:col>15</xdr:col>
      <xdr:colOff>114300</xdr:colOff>
      <xdr:row>0</xdr:row>
      <xdr:rowOff>524646</xdr:rowOff>
    </xdr:to>
    <xdr:pic>
      <xdr:nvPicPr>
        <xdr:cNvPr id="2" name="Picture 1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FBB2247-E8EF-9F00-2FA0-4F52735815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4351000" y="88900"/>
          <a:ext cx="3619500" cy="43574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fr.smartsheet.com/try-it?trp=17838&amp;utm_language=FR&amp;utm_source=template-excel&amp;utm_medium=content&amp;utm_campaign=ic-Lead+Generation+Dashboard+Tracker-excel-17838-fr&amp;lpa=ic+Lead+Generation+Dashboard+Tracker+excel+17838+f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 tint="-0.499984740745262"/>
    <pageSetUpPr fitToPage="1"/>
  </sheetPr>
  <dimension ref="B1:T55"/>
  <sheetViews>
    <sheetView showGridLines="0" tabSelected="1" zoomScaleNormal="100" workbookViewId="0">
      <pane ySplit="1" topLeftCell="A2" activePane="bottomLeft" state="frozen"/>
      <selection pane="bottomLeft"/>
    </sheetView>
  </sheetViews>
  <sheetFormatPr baseColWidth="10" defaultColWidth="10.83203125" defaultRowHeight="16"/>
  <cols>
    <col min="1" max="1" width="3.33203125" style="1" customWidth="1"/>
    <col min="2" max="2" width="3" style="1" customWidth="1"/>
    <col min="3" max="3" width="38" style="1" customWidth="1"/>
    <col min="4" max="16" width="15.83203125" style="1" customWidth="1"/>
    <col min="17" max="17" width="23.83203125" style="1" bestFit="1" customWidth="1"/>
    <col min="18" max="19" width="15.83203125" style="1" customWidth="1"/>
    <col min="20" max="20" width="15.5" style="1" customWidth="1"/>
    <col min="21" max="21" width="3.33203125" style="1" customWidth="1"/>
    <col min="22" max="16384" width="10.83203125" style="1"/>
  </cols>
  <sheetData>
    <row r="1" spans="2:20" ht="50" customHeight="1">
      <c r="B1" s="51" t="s">
        <v>8</v>
      </c>
    </row>
    <row r="2" spans="2:20" ht="18" customHeight="1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2:20" ht="27" customHeight="1">
      <c r="B3" s="2"/>
      <c r="C3" s="3" t="s">
        <v>9</v>
      </c>
      <c r="D3" s="3"/>
      <c r="E3" s="3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spans="2:20" ht="72" customHeight="1">
      <c r="B4" s="2"/>
      <c r="C4" s="4">
        <f>'Tableau de bord de génération d'!R45</f>
        <v>14294</v>
      </c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</row>
    <row r="5" spans="2:20" ht="39" customHeight="1">
      <c r="B5" s="2"/>
      <c r="C5" s="6" t="s">
        <v>10</v>
      </c>
      <c r="D5" s="5">
        <f>'Tableau de bord de génération d'!R46</f>
        <v>11000</v>
      </c>
      <c r="E5" s="5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</row>
    <row r="6" spans="2:20" ht="30" customHeight="1">
      <c r="B6" s="2"/>
      <c r="C6" s="6" t="s">
        <v>11</v>
      </c>
      <c r="D6" s="6"/>
      <c r="E6" s="6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</row>
    <row r="7" spans="2:20" s="9" customFormat="1" ht="72" customHeight="1">
      <c r="B7" s="7"/>
      <c r="C7" s="8">
        <f>C4/D5</f>
        <v>1.2994545454545454</v>
      </c>
      <c r="D7" s="2"/>
      <c r="E7" s="2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</row>
    <row r="8" spans="2:20" ht="18" customHeight="1"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</row>
    <row r="9" spans="2:20" s="17" customFormat="1" ht="25" customHeight="1">
      <c r="B9" s="15"/>
      <c r="C9" s="19" t="s">
        <v>12</v>
      </c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</row>
    <row r="10" spans="2:20" s="12" customFormat="1" ht="315" customHeight="1"/>
    <row r="11" spans="2:20" ht="25" customHeight="1">
      <c r="B11" s="10"/>
      <c r="C11" s="19" t="s">
        <v>13</v>
      </c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8"/>
    </row>
    <row r="12" spans="2:20" ht="315" customHeight="1"/>
    <row r="13" spans="2:20" ht="4" customHeight="1"/>
    <row r="14" spans="2:20" s="13" customFormat="1" ht="25" customHeight="1">
      <c r="C14" s="21" t="s">
        <v>14</v>
      </c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20"/>
      <c r="Q14" s="21" t="s">
        <v>15</v>
      </c>
      <c r="R14" s="54" t="s">
        <v>0</v>
      </c>
    </row>
    <row r="15" spans="2:20" s="13" customFormat="1" ht="14">
      <c r="C15" s="23"/>
      <c r="D15" s="24" t="s">
        <v>5</v>
      </c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6"/>
      <c r="Q15" s="43">
        <v>1</v>
      </c>
      <c r="R15" s="44">
        <f t="shared" ref="R15:R44" si="0">SUM(D17:O17)</f>
        <v>408</v>
      </c>
    </row>
    <row r="16" spans="2:20" s="13" customFormat="1" ht="13" customHeight="1">
      <c r="C16" s="23" t="s">
        <v>16</v>
      </c>
      <c r="D16" s="27" t="s">
        <v>1</v>
      </c>
      <c r="E16" s="28" t="s">
        <v>17</v>
      </c>
      <c r="F16" s="28" t="s">
        <v>18</v>
      </c>
      <c r="G16" s="28" t="s">
        <v>19</v>
      </c>
      <c r="H16" s="28" t="s">
        <v>2</v>
      </c>
      <c r="I16" s="28" t="s">
        <v>3</v>
      </c>
      <c r="J16" s="28" t="s">
        <v>20</v>
      </c>
      <c r="K16" s="28" t="s">
        <v>21</v>
      </c>
      <c r="L16" s="28" t="s">
        <v>22</v>
      </c>
      <c r="M16" s="28" t="s">
        <v>23</v>
      </c>
      <c r="N16" s="28" t="s">
        <v>4</v>
      </c>
      <c r="O16" s="28" t="s">
        <v>24</v>
      </c>
      <c r="Q16" s="39">
        <f t="shared" ref="Q16:Q44" si="1">Q15+1</f>
        <v>2</v>
      </c>
      <c r="R16" s="40">
        <f t="shared" si="0"/>
        <v>452</v>
      </c>
    </row>
    <row r="17" spans="3:18" s="13" customFormat="1" ht="13" customHeight="1">
      <c r="C17" s="29">
        <v>1</v>
      </c>
      <c r="D17" s="30">
        <v>6</v>
      </c>
      <c r="E17" s="30">
        <v>76</v>
      </c>
      <c r="F17" s="31">
        <v>102</v>
      </c>
      <c r="G17" s="30">
        <v>133</v>
      </c>
      <c r="H17" s="30">
        <v>0</v>
      </c>
      <c r="I17" s="31">
        <v>3</v>
      </c>
      <c r="J17" s="30">
        <v>5</v>
      </c>
      <c r="K17" s="30">
        <v>9</v>
      </c>
      <c r="L17" s="31">
        <v>16</v>
      </c>
      <c r="M17" s="30">
        <v>43</v>
      </c>
      <c r="N17" s="30">
        <v>9</v>
      </c>
      <c r="O17" s="31">
        <v>6</v>
      </c>
      <c r="Q17" s="38">
        <f t="shared" si="1"/>
        <v>3</v>
      </c>
      <c r="R17" s="37">
        <f t="shared" si="0"/>
        <v>614</v>
      </c>
    </row>
    <row r="18" spans="3:18" s="13" customFormat="1" ht="13">
      <c r="C18" s="32">
        <f t="shared" ref="C18:C46" si="2">C17+1</f>
        <v>2</v>
      </c>
      <c r="D18" s="33">
        <v>5</v>
      </c>
      <c r="E18" s="33">
        <v>60</v>
      </c>
      <c r="F18" s="34">
        <v>172</v>
      </c>
      <c r="G18" s="33">
        <v>161</v>
      </c>
      <c r="H18" s="33">
        <v>0</v>
      </c>
      <c r="I18" s="34">
        <v>0</v>
      </c>
      <c r="J18" s="33">
        <v>6</v>
      </c>
      <c r="K18" s="33">
        <v>5</v>
      </c>
      <c r="L18" s="34">
        <v>10</v>
      </c>
      <c r="M18" s="33">
        <v>27</v>
      </c>
      <c r="N18" s="33">
        <v>0</v>
      </c>
      <c r="O18" s="34">
        <v>6</v>
      </c>
      <c r="Q18" s="39">
        <f t="shared" si="1"/>
        <v>4</v>
      </c>
      <c r="R18" s="40">
        <f t="shared" si="0"/>
        <v>379</v>
      </c>
    </row>
    <row r="19" spans="3:18" s="13" customFormat="1" ht="13">
      <c r="C19" s="35">
        <f t="shared" si="2"/>
        <v>3</v>
      </c>
      <c r="D19" s="36">
        <v>14</v>
      </c>
      <c r="E19" s="36">
        <v>188</v>
      </c>
      <c r="F19" s="31">
        <v>140</v>
      </c>
      <c r="G19" s="36">
        <v>190</v>
      </c>
      <c r="H19" s="36">
        <v>0</v>
      </c>
      <c r="I19" s="31">
        <v>3</v>
      </c>
      <c r="J19" s="36">
        <v>7</v>
      </c>
      <c r="K19" s="36">
        <v>6</v>
      </c>
      <c r="L19" s="31">
        <v>17</v>
      </c>
      <c r="M19" s="36">
        <v>36</v>
      </c>
      <c r="N19" s="36">
        <v>8</v>
      </c>
      <c r="O19" s="31">
        <v>5</v>
      </c>
      <c r="Q19" s="38">
        <f t="shared" si="1"/>
        <v>5</v>
      </c>
      <c r="R19" s="37">
        <f t="shared" si="0"/>
        <v>339</v>
      </c>
    </row>
    <row r="20" spans="3:18" s="13" customFormat="1" ht="13">
      <c r="C20" s="32">
        <f t="shared" si="2"/>
        <v>4</v>
      </c>
      <c r="D20" s="33">
        <v>3</v>
      </c>
      <c r="E20" s="33">
        <v>108</v>
      </c>
      <c r="F20" s="34">
        <v>134</v>
      </c>
      <c r="G20" s="33">
        <v>63</v>
      </c>
      <c r="H20" s="33">
        <v>0</v>
      </c>
      <c r="I20" s="34">
        <v>3</v>
      </c>
      <c r="J20" s="33">
        <v>6</v>
      </c>
      <c r="K20" s="33">
        <v>3</v>
      </c>
      <c r="L20" s="34">
        <v>10</v>
      </c>
      <c r="M20" s="33">
        <v>36</v>
      </c>
      <c r="N20" s="33">
        <v>13</v>
      </c>
      <c r="O20" s="34">
        <v>0</v>
      </c>
      <c r="Q20" s="39">
        <f t="shared" si="1"/>
        <v>6</v>
      </c>
      <c r="R20" s="40">
        <f t="shared" si="0"/>
        <v>522</v>
      </c>
    </row>
    <row r="21" spans="3:18" s="13" customFormat="1" ht="13">
      <c r="C21" s="35">
        <f t="shared" si="2"/>
        <v>5</v>
      </c>
      <c r="D21" s="36">
        <v>9</v>
      </c>
      <c r="E21" s="36">
        <v>118</v>
      </c>
      <c r="F21" s="31">
        <v>83</v>
      </c>
      <c r="G21" s="36">
        <v>52</v>
      </c>
      <c r="H21" s="36">
        <v>0</v>
      </c>
      <c r="I21" s="31">
        <v>2</v>
      </c>
      <c r="J21" s="36">
        <v>7</v>
      </c>
      <c r="K21" s="36">
        <v>3</v>
      </c>
      <c r="L21" s="31">
        <v>36</v>
      </c>
      <c r="M21" s="36">
        <v>19</v>
      </c>
      <c r="N21" s="36">
        <v>6</v>
      </c>
      <c r="O21" s="31">
        <v>4</v>
      </c>
      <c r="Q21" s="38">
        <f t="shared" si="1"/>
        <v>7</v>
      </c>
      <c r="R21" s="37">
        <f t="shared" si="0"/>
        <v>517</v>
      </c>
    </row>
    <row r="22" spans="3:18" s="13" customFormat="1" ht="13">
      <c r="C22" s="32">
        <f t="shared" si="2"/>
        <v>6</v>
      </c>
      <c r="D22" s="33">
        <v>9</v>
      </c>
      <c r="E22" s="33">
        <v>156</v>
      </c>
      <c r="F22" s="34">
        <v>148</v>
      </c>
      <c r="G22" s="33">
        <v>149</v>
      </c>
      <c r="H22" s="33">
        <v>0</v>
      </c>
      <c r="I22" s="34">
        <v>3</v>
      </c>
      <c r="J22" s="33">
        <v>6</v>
      </c>
      <c r="K22" s="33">
        <v>9</v>
      </c>
      <c r="L22" s="34">
        <v>25</v>
      </c>
      <c r="M22" s="33">
        <v>1</v>
      </c>
      <c r="N22" s="33">
        <v>16</v>
      </c>
      <c r="O22" s="34">
        <v>0</v>
      </c>
      <c r="Q22" s="39">
        <f t="shared" si="1"/>
        <v>8</v>
      </c>
      <c r="R22" s="40">
        <f t="shared" si="0"/>
        <v>467</v>
      </c>
    </row>
    <row r="23" spans="3:18" s="13" customFormat="1" ht="13">
      <c r="C23" s="35">
        <f t="shared" si="2"/>
        <v>7</v>
      </c>
      <c r="D23" s="36">
        <v>1</v>
      </c>
      <c r="E23" s="36">
        <v>149</v>
      </c>
      <c r="F23" s="31">
        <v>122</v>
      </c>
      <c r="G23" s="36">
        <v>146</v>
      </c>
      <c r="H23" s="36">
        <v>0</v>
      </c>
      <c r="I23" s="31">
        <v>1</v>
      </c>
      <c r="J23" s="36">
        <v>6</v>
      </c>
      <c r="K23" s="36">
        <v>7</v>
      </c>
      <c r="L23" s="31">
        <v>37</v>
      </c>
      <c r="M23" s="36">
        <v>33</v>
      </c>
      <c r="N23" s="36">
        <v>11</v>
      </c>
      <c r="O23" s="31">
        <v>4</v>
      </c>
      <c r="Q23" s="38">
        <f t="shared" si="1"/>
        <v>9</v>
      </c>
      <c r="R23" s="37">
        <f t="shared" si="0"/>
        <v>310</v>
      </c>
    </row>
    <row r="24" spans="3:18" s="13" customFormat="1" ht="13">
      <c r="C24" s="32">
        <f t="shared" si="2"/>
        <v>8</v>
      </c>
      <c r="D24" s="33">
        <v>12</v>
      </c>
      <c r="E24" s="33">
        <v>130</v>
      </c>
      <c r="F24" s="34">
        <v>53</v>
      </c>
      <c r="G24" s="33">
        <v>183</v>
      </c>
      <c r="H24" s="33">
        <v>0</v>
      </c>
      <c r="I24" s="34">
        <v>1</v>
      </c>
      <c r="J24" s="33">
        <v>7</v>
      </c>
      <c r="K24" s="33">
        <v>4</v>
      </c>
      <c r="L24" s="34">
        <v>36</v>
      </c>
      <c r="M24" s="33">
        <v>36</v>
      </c>
      <c r="N24" s="33">
        <v>1</v>
      </c>
      <c r="O24" s="34">
        <v>4</v>
      </c>
      <c r="Q24" s="39">
        <f t="shared" si="1"/>
        <v>10</v>
      </c>
      <c r="R24" s="40">
        <f t="shared" si="0"/>
        <v>391</v>
      </c>
    </row>
    <row r="25" spans="3:18" s="13" customFormat="1" ht="13">
      <c r="C25" s="35">
        <f t="shared" si="2"/>
        <v>9</v>
      </c>
      <c r="D25" s="36">
        <v>13</v>
      </c>
      <c r="E25" s="36">
        <v>113</v>
      </c>
      <c r="F25" s="31">
        <v>50</v>
      </c>
      <c r="G25" s="36">
        <v>56</v>
      </c>
      <c r="H25" s="36">
        <v>0</v>
      </c>
      <c r="I25" s="31">
        <v>2</v>
      </c>
      <c r="J25" s="36">
        <v>6</v>
      </c>
      <c r="K25" s="36">
        <v>11</v>
      </c>
      <c r="L25" s="31">
        <v>26</v>
      </c>
      <c r="M25" s="36">
        <v>14</v>
      </c>
      <c r="N25" s="36">
        <v>15</v>
      </c>
      <c r="O25" s="31">
        <v>4</v>
      </c>
      <c r="Q25" s="38">
        <f t="shared" si="1"/>
        <v>11</v>
      </c>
      <c r="R25" s="37">
        <f t="shared" si="0"/>
        <v>469</v>
      </c>
    </row>
    <row r="26" spans="3:18" s="13" customFormat="1" ht="13">
      <c r="C26" s="32">
        <f t="shared" si="2"/>
        <v>10</v>
      </c>
      <c r="D26" s="33">
        <v>6</v>
      </c>
      <c r="E26" s="33">
        <v>174</v>
      </c>
      <c r="F26" s="34">
        <v>56</v>
      </c>
      <c r="G26" s="33">
        <v>54</v>
      </c>
      <c r="H26" s="33">
        <v>0</v>
      </c>
      <c r="I26" s="34">
        <v>1</v>
      </c>
      <c r="J26" s="33">
        <v>2</v>
      </c>
      <c r="K26" s="33">
        <v>8</v>
      </c>
      <c r="L26" s="34">
        <v>56</v>
      </c>
      <c r="M26" s="33">
        <v>15</v>
      </c>
      <c r="N26" s="33">
        <v>16</v>
      </c>
      <c r="O26" s="34">
        <v>3</v>
      </c>
      <c r="Q26" s="39">
        <f t="shared" si="1"/>
        <v>12</v>
      </c>
      <c r="R26" s="40">
        <f t="shared" si="0"/>
        <v>415</v>
      </c>
    </row>
    <row r="27" spans="3:18" s="13" customFormat="1" ht="13">
      <c r="C27" s="35">
        <f t="shared" si="2"/>
        <v>11</v>
      </c>
      <c r="D27" s="36">
        <v>14</v>
      </c>
      <c r="E27" s="36">
        <v>89</v>
      </c>
      <c r="F27" s="31">
        <v>178</v>
      </c>
      <c r="G27" s="36">
        <v>82</v>
      </c>
      <c r="H27" s="36">
        <v>0</v>
      </c>
      <c r="I27" s="31">
        <v>3</v>
      </c>
      <c r="J27" s="36">
        <v>3</v>
      </c>
      <c r="K27" s="36">
        <v>8</v>
      </c>
      <c r="L27" s="31">
        <v>29</v>
      </c>
      <c r="M27" s="36">
        <v>44</v>
      </c>
      <c r="N27" s="36">
        <v>14</v>
      </c>
      <c r="O27" s="31">
        <v>5</v>
      </c>
      <c r="Q27" s="38">
        <f t="shared" si="1"/>
        <v>13</v>
      </c>
      <c r="R27" s="37">
        <f t="shared" si="0"/>
        <v>444</v>
      </c>
    </row>
    <row r="28" spans="3:18" s="13" customFormat="1" ht="13">
      <c r="C28" s="32">
        <f t="shared" si="2"/>
        <v>12</v>
      </c>
      <c r="D28" s="33">
        <v>2</v>
      </c>
      <c r="E28" s="33">
        <v>68</v>
      </c>
      <c r="F28" s="34">
        <v>160</v>
      </c>
      <c r="G28" s="33">
        <v>110</v>
      </c>
      <c r="H28" s="33">
        <v>0</v>
      </c>
      <c r="I28" s="34">
        <v>3</v>
      </c>
      <c r="J28" s="33">
        <v>1</v>
      </c>
      <c r="K28" s="33">
        <v>9</v>
      </c>
      <c r="L28" s="34">
        <v>47</v>
      </c>
      <c r="M28" s="33">
        <v>2</v>
      </c>
      <c r="N28" s="33">
        <v>9</v>
      </c>
      <c r="O28" s="34">
        <v>4</v>
      </c>
      <c r="Q28" s="39">
        <f t="shared" si="1"/>
        <v>14</v>
      </c>
      <c r="R28" s="40">
        <f t="shared" si="0"/>
        <v>516</v>
      </c>
    </row>
    <row r="29" spans="3:18" s="13" customFormat="1" ht="13">
      <c r="C29" s="35">
        <f t="shared" si="2"/>
        <v>13</v>
      </c>
      <c r="D29" s="36">
        <v>5</v>
      </c>
      <c r="E29" s="36">
        <v>80</v>
      </c>
      <c r="F29" s="31">
        <v>128</v>
      </c>
      <c r="G29" s="36">
        <v>137</v>
      </c>
      <c r="H29" s="36">
        <v>0</v>
      </c>
      <c r="I29" s="31">
        <v>0</v>
      </c>
      <c r="J29" s="36">
        <v>5</v>
      </c>
      <c r="K29" s="36">
        <v>10</v>
      </c>
      <c r="L29" s="31">
        <v>21</v>
      </c>
      <c r="M29" s="36">
        <v>53</v>
      </c>
      <c r="N29" s="36">
        <v>5</v>
      </c>
      <c r="O29" s="31">
        <v>0</v>
      </c>
      <c r="Q29" s="38">
        <f t="shared" si="1"/>
        <v>15</v>
      </c>
      <c r="R29" s="37">
        <f t="shared" si="0"/>
        <v>581</v>
      </c>
    </row>
    <row r="30" spans="3:18" s="13" customFormat="1" ht="13">
      <c r="C30" s="32">
        <f t="shared" si="2"/>
        <v>14</v>
      </c>
      <c r="D30" s="33">
        <v>3</v>
      </c>
      <c r="E30" s="33">
        <v>85</v>
      </c>
      <c r="F30" s="34">
        <v>175</v>
      </c>
      <c r="G30" s="33">
        <v>127</v>
      </c>
      <c r="H30" s="33">
        <v>0</v>
      </c>
      <c r="I30" s="34">
        <v>2</v>
      </c>
      <c r="J30" s="33">
        <v>7</v>
      </c>
      <c r="K30" s="33">
        <v>4</v>
      </c>
      <c r="L30" s="34">
        <v>47</v>
      </c>
      <c r="M30" s="33">
        <v>47</v>
      </c>
      <c r="N30" s="33">
        <v>13</v>
      </c>
      <c r="O30" s="34">
        <v>6</v>
      </c>
      <c r="Q30" s="39">
        <f t="shared" si="1"/>
        <v>16</v>
      </c>
      <c r="R30" s="40">
        <f t="shared" si="0"/>
        <v>373</v>
      </c>
    </row>
    <row r="31" spans="3:18" s="13" customFormat="1" ht="13">
      <c r="C31" s="35">
        <f t="shared" si="2"/>
        <v>15</v>
      </c>
      <c r="D31" s="36">
        <v>6</v>
      </c>
      <c r="E31" s="36">
        <v>174</v>
      </c>
      <c r="F31" s="31">
        <v>178</v>
      </c>
      <c r="G31" s="36">
        <v>115</v>
      </c>
      <c r="H31" s="36">
        <v>0</v>
      </c>
      <c r="I31" s="31">
        <v>0</v>
      </c>
      <c r="J31" s="36">
        <v>4</v>
      </c>
      <c r="K31" s="36">
        <v>10</v>
      </c>
      <c r="L31" s="31">
        <v>40</v>
      </c>
      <c r="M31" s="36">
        <v>46</v>
      </c>
      <c r="N31" s="36">
        <v>5</v>
      </c>
      <c r="O31" s="31">
        <v>3</v>
      </c>
      <c r="Q31" s="38">
        <f t="shared" si="1"/>
        <v>17</v>
      </c>
      <c r="R31" s="37">
        <f t="shared" si="0"/>
        <v>645</v>
      </c>
    </row>
    <row r="32" spans="3:18" s="13" customFormat="1" ht="13">
      <c r="C32" s="32">
        <f t="shared" si="2"/>
        <v>16</v>
      </c>
      <c r="D32" s="33">
        <v>2</v>
      </c>
      <c r="E32" s="33">
        <v>166</v>
      </c>
      <c r="F32" s="34">
        <v>70</v>
      </c>
      <c r="G32" s="33">
        <v>83</v>
      </c>
      <c r="H32" s="33">
        <v>0</v>
      </c>
      <c r="I32" s="34">
        <v>0</v>
      </c>
      <c r="J32" s="33">
        <v>4</v>
      </c>
      <c r="K32" s="33">
        <v>3</v>
      </c>
      <c r="L32" s="34">
        <v>13</v>
      </c>
      <c r="M32" s="33">
        <v>18</v>
      </c>
      <c r="N32" s="33">
        <v>10</v>
      </c>
      <c r="O32" s="34">
        <v>4</v>
      </c>
      <c r="Q32" s="39">
        <f t="shared" si="1"/>
        <v>18</v>
      </c>
      <c r="R32" s="40">
        <f t="shared" si="0"/>
        <v>449</v>
      </c>
    </row>
    <row r="33" spans="3:18" s="13" customFormat="1" ht="13">
      <c r="C33" s="35">
        <f t="shared" si="2"/>
        <v>17</v>
      </c>
      <c r="D33" s="36">
        <v>10</v>
      </c>
      <c r="E33" s="36">
        <v>171</v>
      </c>
      <c r="F33" s="31">
        <v>178</v>
      </c>
      <c r="G33" s="36">
        <v>153</v>
      </c>
      <c r="H33" s="36">
        <v>0</v>
      </c>
      <c r="I33" s="31">
        <v>3</v>
      </c>
      <c r="J33" s="36">
        <v>7</v>
      </c>
      <c r="K33" s="36">
        <v>10</v>
      </c>
      <c r="L33" s="31">
        <v>49</v>
      </c>
      <c r="M33" s="36">
        <v>58</v>
      </c>
      <c r="N33" s="36">
        <v>2</v>
      </c>
      <c r="O33" s="31">
        <v>4</v>
      </c>
      <c r="Q33" s="38">
        <f t="shared" si="1"/>
        <v>19</v>
      </c>
      <c r="R33" s="37">
        <f t="shared" si="0"/>
        <v>407</v>
      </c>
    </row>
    <row r="34" spans="3:18" s="13" customFormat="1" ht="13">
      <c r="C34" s="32">
        <f t="shared" si="2"/>
        <v>18</v>
      </c>
      <c r="D34" s="33">
        <v>0</v>
      </c>
      <c r="E34" s="33">
        <v>179</v>
      </c>
      <c r="F34" s="34">
        <v>55</v>
      </c>
      <c r="G34" s="33">
        <v>132</v>
      </c>
      <c r="H34" s="33">
        <v>0</v>
      </c>
      <c r="I34" s="34">
        <v>3</v>
      </c>
      <c r="J34" s="33">
        <v>1</v>
      </c>
      <c r="K34" s="33">
        <v>11</v>
      </c>
      <c r="L34" s="34">
        <v>19</v>
      </c>
      <c r="M34" s="33">
        <v>41</v>
      </c>
      <c r="N34" s="33">
        <v>6</v>
      </c>
      <c r="O34" s="34">
        <v>2</v>
      </c>
      <c r="Q34" s="39">
        <f t="shared" si="1"/>
        <v>20</v>
      </c>
      <c r="R34" s="40">
        <f t="shared" si="0"/>
        <v>502</v>
      </c>
    </row>
    <row r="35" spans="3:18" s="13" customFormat="1" ht="13">
      <c r="C35" s="35">
        <f t="shared" si="2"/>
        <v>19</v>
      </c>
      <c r="D35" s="36">
        <v>9</v>
      </c>
      <c r="E35" s="36">
        <v>122</v>
      </c>
      <c r="F35" s="31">
        <v>75</v>
      </c>
      <c r="G35" s="36">
        <v>139</v>
      </c>
      <c r="H35" s="36">
        <v>0</v>
      </c>
      <c r="I35" s="31">
        <v>2</v>
      </c>
      <c r="J35" s="36">
        <v>1</v>
      </c>
      <c r="K35" s="36">
        <v>7</v>
      </c>
      <c r="L35" s="31">
        <v>34</v>
      </c>
      <c r="M35" s="36">
        <v>8</v>
      </c>
      <c r="N35" s="36">
        <v>9</v>
      </c>
      <c r="O35" s="31">
        <v>1</v>
      </c>
      <c r="Q35" s="38">
        <f t="shared" si="1"/>
        <v>21</v>
      </c>
      <c r="R35" s="37">
        <f t="shared" si="0"/>
        <v>670</v>
      </c>
    </row>
    <row r="36" spans="3:18" s="13" customFormat="1" ht="13">
      <c r="C36" s="32">
        <f t="shared" si="2"/>
        <v>20</v>
      </c>
      <c r="D36" s="33">
        <v>6</v>
      </c>
      <c r="E36" s="33">
        <v>136</v>
      </c>
      <c r="F36" s="34">
        <v>89</v>
      </c>
      <c r="G36" s="33">
        <v>192</v>
      </c>
      <c r="H36" s="33">
        <v>0</v>
      </c>
      <c r="I36" s="34">
        <v>3</v>
      </c>
      <c r="J36" s="33">
        <v>4</v>
      </c>
      <c r="K36" s="33">
        <v>8</v>
      </c>
      <c r="L36" s="34">
        <v>33</v>
      </c>
      <c r="M36" s="33">
        <v>29</v>
      </c>
      <c r="N36" s="33">
        <v>0</v>
      </c>
      <c r="O36" s="34">
        <v>2</v>
      </c>
      <c r="Q36" s="39">
        <f t="shared" si="1"/>
        <v>22</v>
      </c>
      <c r="R36" s="40">
        <f t="shared" si="0"/>
        <v>739</v>
      </c>
    </row>
    <row r="37" spans="3:18" s="13" customFormat="1" ht="13">
      <c r="C37" s="35">
        <f t="shared" si="2"/>
        <v>21</v>
      </c>
      <c r="D37" s="36">
        <v>0</v>
      </c>
      <c r="E37" s="36">
        <v>162</v>
      </c>
      <c r="F37" s="31">
        <v>156</v>
      </c>
      <c r="G37" s="36">
        <v>150</v>
      </c>
      <c r="H37" s="36">
        <v>80</v>
      </c>
      <c r="I37" s="31">
        <v>1</v>
      </c>
      <c r="J37" s="36">
        <v>5</v>
      </c>
      <c r="K37" s="36">
        <v>6</v>
      </c>
      <c r="L37" s="31">
        <v>53</v>
      </c>
      <c r="M37" s="36">
        <v>50</v>
      </c>
      <c r="N37" s="36">
        <v>5</v>
      </c>
      <c r="O37" s="31">
        <v>2</v>
      </c>
      <c r="Q37" s="38">
        <f t="shared" si="1"/>
        <v>23</v>
      </c>
      <c r="R37" s="37">
        <f t="shared" si="0"/>
        <v>427</v>
      </c>
    </row>
    <row r="38" spans="3:18" s="13" customFormat="1" ht="13">
      <c r="C38" s="32">
        <f t="shared" si="2"/>
        <v>22</v>
      </c>
      <c r="D38" s="33">
        <v>8</v>
      </c>
      <c r="E38" s="33">
        <v>199</v>
      </c>
      <c r="F38" s="34">
        <v>147</v>
      </c>
      <c r="G38" s="33">
        <v>193</v>
      </c>
      <c r="H38" s="33">
        <v>50</v>
      </c>
      <c r="I38" s="34">
        <v>2</v>
      </c>
      <c r="J38" s="33">
        <v>5</v>
      </c>
      <c r="K38" s="33">
        <v>5</v>
      </c>
      <c r="L38" s="34">
        <v>59</v>
      </c>
      <c r="M38" s="33">
        <v>58</v>
      </c>
      <c r="N38" s="33">
        <v>10</v>
      </c>
      <c r="O38" s="34">
        <v>3</v>
      </c>
      <c r="Q38" s="39">
        <f t="shared" si="1"/>
        <v>24</v>
      </c>
      <c r="R38" s="40">
        <f t="shared" si="0"/>
        <v>462</v>
      </c>
    </row>
    <row r="39" spans="3:18" s="13" customFormat="1" ht="13">
      <c r="C39" s="35">
        <f t="shared" si="2"/>
        <v>23</v>
      </c>
      <c r="D39" s="36">
        <v>5</v>
      </c>
      <c r="E39" s="36">
        <v>64</v>
      </c>
      <c r="F39" s="31">
        <v>52</v>
      </c>
      <c r="G39" s="36">
        <v>187</v>
      </c>
      <c r="H39" s="36">
        <v>20</v>
      </c>
      <c r="I39" s="31">
        <v>2</v>
      </c>
      <c r="J39" s="36">
        <v>0</v>
      </c>
      <c r="K39" s="36">
        <v>4</v>
      </c>
      <c r="L39" s="31">
        <v>44</v>
      </c>
      <c r="M39" s="36">
        <v>34</v>
      </c>
      <c r="N39" s="36">
        <v>12</v>
      </c>
      <c r="O39" s="31">
        <v>3</v>
      </c>
      <c r="Q39" s="38">
        <f t="shared" si="1"/>
        <v>25</v>
      </c>
      <c r="R39" s="37">
        <f t="shared" si="0"/>
        <v>417</v>
      </c>
    </row>
    <row r="40" spans="3:18" s="13" customFormat="1" ht="13">
      <c r="C40" s="32">
        <f t="shared" si="2"/>
        <v>24</v>
      </c>
      <c r="D40" s="33">
        <v>11</v>
      </c>
      <c r="E40" s="33">
        <v>78</v>
      </c>
      <c r="F40" s="34">
        <v>137</v>
      </c>
      <c r="G40" s="33">
        <v>105</v>
      </c>
      <c r="H40" s="33">
        <v>10</v>
      </c>
      <c r="I40" s="34">
        <v>2</v>
      </c>
      <c r="J40" s="33">
        <v>1</v>
      </c>
      <c r="K40" s="33">
        <v>9</v>
      </c>
      <c r="L40" s="34">
        <v>36</v>
      </c>
      <c r="M40" s="33">
        <v>55</v>
      </c>
      <c r="N40" s="33">
        <v>16</v>
      </c>
      <c r="O40" s="34">
        <v>2</v>
      </c>
      <c r="Q40" s="39">
        <f t="shared" si="1"/>
        <v>26</v>
      </c>
      <c r="R40" s="40">
        <f t="shared" si="0"/>
        <v>486</v>
      </c>
    </row>
    <row r="41" spans="3:18" s="13" customFormat="1" ht="13">
      <c r="C41" s="35">
        <f t="shared" si="2"/>
        <v>25</v>
      </c>
      <c r="D41" s="36">
        <v>2</v>
      </c>
      <c r="E41" s="36">
        <v>80</v>
      </c>
      <c r="F41" s="31">
        <v>93</v>
      </c>
      <c r="G41" s="36">
        <v>179</v>
      </c>
      <c r="H41" s="36">
        <v>5</v>
      </c>
      <c r="I41" s="31">
        <v>0</v>
      </c>
      <c r="J41" s="36">
        <v>6</v>
      </c>
      <c r="K41" s="36">
        <v>9</v>
      </c>
      <c r="L41" s="31">
        <v>6</v>
      </c>
      <c r="M41" s="36">
        <v>32</v>
      </c>
      <c r="N41" s="36">
        <v>0</v>
      </c>
      <c r="O41" s="31">
        <v>5</v>
      </c>
      <c r="Q41" s="38">
        <f t="shared" si="1"/>
        <v>27</v>
      </c>
      <c r="R41" s="37">
        <f t="shared" si="0"/>
        <v>444</v>
      </c>
    </row>
    <row r="42" spans="3:18" s="13" customFormat="1" ht="13">
      <c r="C42" s="32">
        <f t="shared" si="2"/>
        <v>26</v>
      </c>
      <c r="D42" s="33">
        <v>10</v>
      </c>
      <c r="E42" s="33">
        <v>91</v>
      </c>
      <c r="F42" s="34">
        <v>103</v>
      </c>
      <c r="G42" s="33">
        <v>198</v>
      </c>
      <c r="H42" s="33">
        <v>5</v>
      </c>
      <c r="I42" s="34">
        <v>2</v>
      </c>
      <c r="J42" s="33">
        <v>2</v>
      </c>
      <c r="K42" s="33">
        <v>5</v>
      </c>
      <c r="L42" s="34">
        <v>38</v>
      </c>
      <c r="M42" s="33">
        <v>20</v>
      </c>
      <c r="N42" s="33">
        <v>11</v>
      </c>
      <c r="O42" s="34">
        <v>1</v>
      </c>
      <c r="Q42" s="39">
        <f t="shared" si="1"/>
        <v>28</v>
      </c>
      <c r="R42" s="40">
        <f t="shared" si="0"/>
        <v>473</v>
      </c>
    </row>
    <row r="43" spans="3:18" s="13" customFormat="1" ht="13">
      <c r="C43" s="35">
        <f t="shared" si="2"/>
        <v>27</v>
      </c>
      <c r="D43" s="36">
        <v>0</v>
      </c>
      <c r="E43" s="36">
        <v>55</v>
      </c>
      <c r="F43" s="31">
        <v>106</v>
      </c>
      <c r="G43" s="36">
        <v>149</v>
      </c>
      <c r="H43" s="36">
        <v>2</v>
      </c>
      <c r="I43" s="31">
        <v>2</v>
      </c>
      <c r="J43" s="36">
        <v>7</v>
      </c>
      <c r="K43" s="36">
        <v>11</v>
      </c>
      <c r="L43" s="31">
        <v>49</v>
      </c>
      <c r="M43" s="36">
        <v>45</v>
      </c>
      <c r="N43" s="36">
        <v>12</v>
      </c>
      <c r="O43" s="31">
        <v>6</v>
      </c>
      <c r="Q43" s="38">
        <f t="shared" si="1"/>
        <v>29</v>
      </c>
      <c r="R43" s="37">
        <f t="shared" si="0"/>
        <v>483</v>
      </c>
    </row>
    <row r="44" spans="3:18" s="13" customFormat="1" ht="13">
      <c r="C44" s="32">
        <f t="shared" si="2"/>
        <v>28</v>
      </c>
      <c r="D44" s="33">
        <v>4</v>
      </c>
      <c r="E44" s="33">
        <v>113</v>
      </c>
      <c r="F44" s="34">
        <v>108</v>
      </c>
      <c r="G44" s="33">
        <v>146</v>
      </c>
      <c r="H44" s="33">
        <v>1</v>
      </c>
      <c r="I44" s="34">
        <v>0</v>
      </c>
      <c r="J44" s="33">
        <v>4</v>
      </c>
      <c r="K44" s="33">
        <v>7</v>
      </c>
      <c r="L44" s="34">
        <v>57</v>
      </c>
      <c r="M44" s="33">
        <v>30</v>
      </c>
      <c r="N44" s="33">
        <v>1</v>
      </c>
      <c r="O44" s="34">
        <v>2</v>
      </c>
      <c r="Q44" s="39">
        <f t="shared" si="1"/>
        <v>30</v>
      </c>
      <c r="R44" s="40">
        <f t="shared" si="0"/>
        <v>493</v>
      </c>
    </row>
    <row r="45" spans="3:18" s="13" customFormat="1" ht="14">
      <c r="C45" s="35">
        <f t="shared" si="2"/>
        <v>29</v>
      </c>
      <c r="D45" s="36">
        <v>7</v>
      </c>
      <c r="E45" s="36">
        <v>57</v>
      </c>
      <c r="F45" s="31">
        <v>188</v>
      </c>
      <c r="G45" s="36">
        <v>128</v>
      </c>
      <c r="H45" s="36">
        <v>3</v>
      </c>
      <c r="I45" s="31">
        <v>2</v>
      </c>
      <c r="J45" s="36">
        <v>6</v>
      </c>
      <c r="K45" s="36">
        <v>10</v>
      </c>
      <c r="L45" s="31">
        <v>17</v>
      </c>
      <c r="M45" s="36">
        <v>55</v>
      </c>
      <c r="N45" s="36">
        <v>5</v>
      </c>
      <c r="O45" s="31">
        <v>5</v>
      </c>
      <c r="Q45" s="55" t="s">
        <v>6</v>
      </c>
      <c r="R45" s="41">
        <f>SUM(R15:R44)</f>
        <v>14294</v>
      </c>
    </row>
    <row r="46" spans="3:18" s="13" customFormat="1" ht="14">
      <c r="C46" s="32">
        <f t="shared" si="2"/>
        <v>30</v>
      </c>
      <c r="D46" s="33">
        <v>11</v>
      </c>
      <c r="E46" s="33">
        <v>121</v>
      </c>
      <c r="F46" s="34">
        <v>82</v>
      </c>
      <c r="G46" s="33">
        <v>177</v>
      </c>
      <c r="H46" s="33">
        <v>2</v>
      </c>
      <c r="I46" s="34">
        <v>3</v>
      </c>
      <c r="J46" s="33">
        <v>1</v>
      </c>
      <c r="K46" s="33">
        <v>5</v>
      </c>
      <c r="L46" s="34">
        <v>45</v>
      </c>
      <c r="M46" s="33">
        <v>37</v>
      </c>
      <c r="N46" s="33">
        <v>5</v>
      </c>
      <c r="O46" s="34">
        <v>4</v>
      </c>
      <c r="Q46" s="55" t="s">
        <v>10</v>
      </c>
      <c r="R46" s="42">
        <v>11000</v>
      </c>
    </row>
    <row r="47" spans="3:18" s="13" customFormat="1" ht="6" customHeight="1"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</row>
    <row r="48" spans="3:18" s="13" customFormat="1" ht="25" customHeight="1">
      <c r="C48" s="57" t="s">
        <v>25</v>
      </c>
      <c r="D48" s="49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50"/>
    </row>
    <row r="49" spans="3:20" s="13" customFormat="1" ht="28">
      <c r="C49" s="56"/>
      <c r="D49" s="45" t="s">
        <v>1</v>
      </c>
      <c r="E49" s="45" t="s">
        <v>17</v>
      </c>
      <c r="F49" s="45" t="s">
        <v>18</v>
      </c>
      <c r="G49" s="45" t="s">
        <v>19</v>
      </c>
      <c r="H49" s="45" t="s">
        <v>2</v>
      </c>
      <c r="I49" s="45" t="s">
        <v>3</v>
      </c>
      <c r="J49" s="45" t="s">
        <v>20</v>
      </c>
      <c r="K49" s="45" t="s">
        <v>21</v>
      </c>
      <c r="L49" s="45" t="s">
        <v>22</v>
      </c>
      <c r="M49" s="45" t="s">
        <v>23</v>
      </c>
      <c r="N49" s="45" t="s">
        <v>4</v>
      </c>
      <c r="O49" s="45" t="s">
        <v>24</v>
      </c>
    </row>
    <row r="50" spans="3:20" s="13" customFormat="1" ht="14">
      <c r="C50" s="53" t="s">
        <v>6</v>
      </c>
      <c r="D50" s="30">
        <f t="shared" ref="D50:O50" si="3">SUM(D17:D46)</f>
        <v>193</v>
      </c>
      <c r="E50" s="46">
        <f t="shared" si="3"/>
        <v>3562</v>
      </c>
      <c r="F50" s="30">
        <f t="shared" si="3"/>
        <v>3518</v>
      </c>
      <c r="G50" s="46">
        <f t="shared" si="3"/>
        <v>4069</v>
      </c>
      <c r="H50" s="30">
        <f t="shared" si="3"/>
        <v>178</v>
      </c>
      <c r="I50" s="46">
        <f t="shared" si="3"/>
        <v>54</v>
      </c>
      <c r="J50" s="30">
        <f t="shared" si="3"/>
        <v>132</v>
      </c>
      <c r="K50" s="46">
        <f t="shared" si="3"/>
        <v>216</v>
      </c>
      <c r="L50" s="30">
        <f t="shared" si="3"/>
        <v>1005</v>
      </c>
      <c r="M50" s="46">
        <f t="shared" si="3"/>
        <v>1022</v>
      </c>
      <c r="N50" s="30">
        <f t="shared" si="3"/>
        <v>245</v>
      </c>
      <c r="O50" s="46">
        <f t="shared" si="3"/>
        <v>100</v>
      </c>
    </row>
    <row r="51" spans="3:20" s="13" customFormat="1" ht="14">
      <c r="C51" s="52" t="s">
        <v>26</v>
      </c>
      <c r="D51" s="47">
        <v>0</v>
      </c>
      <c r="E51" s="47">
        <v>3.2000000000000001E-2</v>
      </c>
      <c r="F51" s="47">
        <v>0.02</v>
      </c>
      <c r="G51" s="47">
        <v>4.7E-2</v>
      </c>
      <c r="H51" s="47">
        <v>8.2000000000000003E-2</v>
      </c>
      <c r="I51" s="47">
        <v>1.4E-2</v>
      </c>
      <c r="J51" s="47">
        <v>2.1000000000000001E-2</v>
      </c>
      <c r="K51" s="47">
        <v>5.0000000000000001E-3</v>
      </c>
      <c r="L51" s="47">
        <v>0.04</v>
      </c>
      <c r="M51" s="47">
        <v>7.0000000000000007E-2</v>
      </c>
      <c r="N51" s="47">
        <v>3.1E-2</v>
      </c>
      <c r="O51" s="47">
        <v>2.1999999999999902E-2</v>
      </c>
    </row>
    <row r="52" spans="3:20" s="13" customFormat="1" ht="14">
      <c r="C52" s="52" t="s">
        <v>27</v>
      </c>
      <c r="D52" s="48">
        <v>0</v>
      </c>
      <c r="E52" s="48">
        <v>4000</v>
      </c>
      <c r="F52" s="48">
        <v>3500</v>
      </c>
      <c r="G52" s="48">
        <v>6200</v>
      </c>
      <c r="H52" s="48">
        <v>22000</v>
      </c>
      <c r="I52" s="48">
        <v>6500</v>
      </c>
      <c r="J52" s="48">
        <v>1426</v>
      </c>
      <c r="K52" s="48">
        <v>1101</v>
      </c>
      <c r="L52" s="48">
        <v>2697</v>
      </c>
      <c r="M52" s="48">
        <v>8200</v>
      </c>
      <c r="N52" s="48">
        <v>1460</v>
      </c>
      <c r="O52" s="48">
        <v>2100</v>
      </c>
    </row>
    <row r="53" spans="3:20" s="13" customFormat="1" ht="14">
      <c r="C53" s="52" t="s">
        <v>28</v>
      </c>
      <c r="D53" s="48">
        <f t="shared" ref="D53:O53" si="4">D52/D50</f>
        <v>0</v>
      </c>
      <c r="E53" s="48">
        <f t="shared" si="4"/>
        <v>1.1229646266142617</v>
      </c>
      <c r="F53" s="48">
        <f t="shared" si="4"/>
        <v>0.99488345650938037</v>
      </c>
      <c r="G53" s="48">
        <f t="shared" si="4"/>
        <v>1.5237159007127059</v>
      </c>
      <c r="H53" s="48">
        <f t="shared" si="4"/>
        <v>123.59550561797752</v>
      </c>
      <c r="I53" s="48">
        <f t="shared" si="4"/>
        <v>120.37037037037037</v>
      </c>
      <c r="J53" s="48">
        <f t="shared" si="4"/>
        <v>10.803030303030303</v>
      </c>
      <c r="K53" s="48">
        <f t="shared" si="4"/>
        <v>5.0972222222222223</v>
      </c>
      <c r="L53" s="48">
        <f t="shared" si="4"/>
        <v>2.6835820895522389</v>
      </c>
      <c r="M53" s="48">
        <f t="shared" si="4"/>
        <v>8.0234833659491187</v>
      </c>
      <c r="N53" s="48">
        <f t="shared" si="4"/>
        <v>5.9591836734693882</v>
      </c>
      <c r="O53" s="48">
        <f t="shared" si="4"/>
        <v>21</v>
      </c>
    </row>
    <row r="54" spans="3:20" ht="11" customHeight="1"/>
    <row r="55" spans="3:20" ht="50" customHeight="1">
      <c r="C55" s="60" t="s">
        <v>29</v>
      </c>
      <c r="D55" s="61"/>
      <c r="E55" s="61"/>
      <c r="F55" s="61"/>
      <c r="G55" s="61"/>
      <c r="H55" s="61"/>
      <c r="I55" s="61"/>
      <c r="J55" s="61"/>
      <c r="K55" s="61"/>
      <c r="L55" s="61"/>
      <c r="M55" s="61"/>
      <c r="N55" s="61"/>
      <c r="O55" s="61"/>
      <c r="P55" s="61"/>
      <c r="Q55" s="61"/>
      <c r="R55" s="61"/>
      <c r="S55" s="61"/>
      <c r="T55" s="61"/>
    </row>
  </sheetData>
  <mergeCells count="1">
    <mergeCell ref="C55:T55"/>
  </mergeCells>
  <hyperlinks>
    <hyperlink ref="C55:T55" r:id="rId1" display="CLIQUER ICI POUR CRÉER DANS SMARTSHEET" xr:uid="{38153486-61E9-4FD7-9229-D4B354B05E62}"/>
  </hyperlinks>
  <pageMargins left="0.3" right="0.3" top="0.3" bottom="0.3" header="0" footer="0"/>
  <pageSetup scale="40" fitToHeight="0" orientation="landscape" horizontalDpi="0" verticalDpi="0"/>
  <rowBreaks count="1" manualBreakCount="1">
    <brk id="13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/>
  </sheetPr>
  <dimension ref="B2"/>
  <sheetViews>
    <sheetView showGridLines="0" workbookViewId="0">
      <selection activeCell="B6" sqref="B6"/>
    </sheetView>
  </sheetViews>
  <sheetFormatPr baseColWidth="10" defaultColWidth="10.83203125" defaultRowHeight="15"/>
  <cols>
    <col min="1" max="1" width="3.33203125" style="58" customWidth="1"/>
    <col min="2" max="2" width="88.33203125" style="58" customWidth="1"/>
    <col min="3" max="16384" width="10.83203125" style="58"/>
  </cols>
  <sheetData>
    <row r="2" spans="2:2" ht="119">
      <c r="B2" s="59" t="s">
        <v>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Tableau de bord de génération d</vt:lpstr>
      <vt:lpstr>- Exclusion de responsabilité -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dcterms:created xsi:type="dcterms:W3CDTF">2016-07-15T15:02:20Z</dcterms:created>
  <dcterms:modified xsi:type="dcterms:W3CDTF">2024-01-01T05:10:32Z</dcterms:modified>
</cp:coreProperties>
</file>