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customer-database-template/"/>
    </mc:Choice>
  </mc:AlternateContent>
  <xr:revisionPtr revIDLastSave="0" documentId="13_ncr:1_{C8CF9520-C965-814A-8B6D-E59EFC331E6E}" xr6:coauthVersionLast="47" xr6:coauthVersionMax="47" xr10:uidLastSave="{00000000-0000-0000-0000-000000000000}"/>
  <bookViews>
    <workbookView xWindow="2180" yWindow="500" windowWidth="23920" windowHeight="16260" tabRatio="500" xr2:uid="{00000000-000D-0000-FFFF-FFFF00000000}"/>
  </bookViews>
  <sheets>
    <sheet name="Tableau de bord CRM" sheetId="13" r:id="rId1"/>
    <sheet name="Clients potentiels" sheetId="12" r:id="rId2"/>
    <sheet name="Opportunités" sheetId="5" r:id="rId3"/>
    <sheet name="- Exclusion de responsabilité -" sheetId="10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3" l="1"/>
  <c r="B10" i="13"/>
  <c r="B5" i="13"/>
  <c r="C42" i="5"/>
  <c r="C41" i="5"/>
  <c r="C40" i="5"/>
  <c r="C39" i="5"/>
  <c r="C38" i="5"/>
  <c r="C35" i="5"/>
  <c r="C34" i="5"/>
  <c r="F33" i="5"/>
  <c r="C33" i="5"/>
  <c r="F32" i="5"/>
  <c r="C32" i="5"/>
  <c r="F31" i="5"/>
  <c r="C31" i="5"/>
  <c r="E27" i="5"/>
  <c r="B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C40" i="12"/>
  <c r="C41" i="12"/>
  <c r="C39" i="12"/>
  <c r="C38" i="12"/>
  <c r="C37" i="12"/>
  <c r="C36" i="12"/>
  <c r="C35" i="12"/>
  <c r="F34" i="12"/>
  <c r="C34" i="12"/>
  <c r="F33" i="12"/>
  <c r="C33" i="12"/>
  <c r="F32" i="12"/>
  <c r="C32" i="12"/>
  <c r="B28" i="12"/>
  <c r="F27" i="5"/>
  <c r="D27" i="5"/>
</calcChain>
</file>

<file path=xl/sharedStrings.xml><?xml version="1.0" encoding="utf-8"?>
<sst xmlns="http://schemas.openxmlformats.org/spreadsheetml/2006/main" count="201" uniqueCount="104">
  <si>
    <t>ACTION</t>
  </si>
  <si>
    <t>NOTES</t>
  </si>
  <si>
    <t>Qualification</t>
  </si>
  <si>
    <t>TOTAL</t>
  </si>
  <si>
    <t>MODÈLE DE TABLEAU DE BORD CRM</t>
  </si>
  <si>
    <t>Tableau de bord CRM</t>
  </si>
  <si>
    <t>CLIENTS POTENTIELS</t>
  </si>
  <si>
    <t>CLIENTS POTENTIELS PAR SOURCE</t>
  </si>
  <si>
    <t>CLIENTS POTENTIELS PAR STATUT</t>
  </si>
  <si>
    <t>OPPORTUNITÉS</t>
  </si>
  <si>
    <t>TRANSACTIONS PAR ÉTAPE</t>
  </si>
  <si>
    <t>TRANSACTIONS PAR STATUT</t>
  </si>
  <si>
    <t>TOTAL DES RECETTES POTENTIELLES</t>
  </si>
  <si>
    <t>RECETTES POTENTIELLES PAR ÉTAPE</t>
  </si>
  <si>
    <t>CLIQUER ICI POUR CRÉER DANS SMARTSHEET</t>
  </si>
  <si>
    <t>CLIENTS POTENTIELS CRM</t>
  </si>
  <si>
    <t>CLIENT POTENTIEL</t>
  </si>
  <si>
    <t>COORDONNÉES</t>
  </si>
  <si>
    <t>INFOS SUPPLÉMENTAIRES</t>
  </si>
  <si>
    <t>NOM DE L’ENTREPRISE</t>
  </si>
  <si>
    <t>NOM DU CONTACT</t>
  </si>
  <si>
    <t>INTITULÉ DU POSTE</t>
  </si>
  <si>
    <t>DATE DU DERNIER CONTACT</t>
  </si>
  <si>
    <t>DATE DU PROCHAIN CONTACT</t>
  </si>
  <si>
    <t>SOURCE DU CLIENT POTENTIEL</t>
  </si>
  <si>
    <t>STATUT DU CLIENT POTENTIEL</t>
  </si>
  <si>
    <t>ACTION SUIVANTE</t>
  </si>
  <si>
    <t>ADRESSE E-MAIL</t>
  </si>
  <si>
    <t>NUMÉRO DE TÉLÉPHONE</t>
  </si>
  <si>
    <t>SITE WEB</t>
  </si>
  <si>
    <t>ADRESSE POSTALE</t>
  </si>
  <si>
    <t>VILLE</t>
  </si>
  <si>
    <t>ÉTAT</t>
  </si>
  <si>
    <t>CODE POSTAL</t>
  </si>
  <si>
    <t>PAYS</t>
  </si>
  <si>
    <t>SOURCE
DU CLIENT POTENTIEL</t>
  </si>
  <si>
    <t>STATUT
DU CLIENT POTENTIEL</t>
  </si>
  <si>
    <t>Client potentiel 1</t>
  </si>
  <si>
    <t>Réseaux sociaux</t>
  </si>
  <si>
    <t>OUVERT</t>
  </si>
  <si>
    <t>Client potentiel 2</t>
  </si>
  <si>
    <t>Marketing par e-mail</t>
  </si>
  <si>
    <t>PERDU</t>
  </si>
  <si>
    <t>Client potentiel 3</t>
  </si>
  <si>
    <t>Recherche organique</t>
  </si>
  <si>
    <t>GAGNÉ</t>
  </si>
  <si>
    <t>Client potentiel 4</t>
  </si>
  <si>
    <t>Publicité payante</t>
  </si>
  <si>
    <t>Client potentiel 5</t>
  </si>
  <si>
    <t>Liens sponsorisés</t>
  </si>
  <si>
    <t>Client potentiel 6</t>
  </si>
  <si>
    <t>Recommandation</t>
  </si>
  <si>
    <t>Client potentiel 7</t>
  </si>
  <si>
    <t>Trafic direct</t>
  </si>
  <si>
    <t>Client potentiel 8</t>
  </si>
  <si>
    <t>Sources hors ligne</t>
  </si>
  <si>
    <t>Client potentiel 9</t>
  </si>
  <si>
    <t>Démarchage téléphonique</t>
  </si>
  <si>
    <t>Client potentiel 10</t>
  </si>
  <si>
    <t>Autre</t>
  </si>
  <si>
    <t>Client potentiel 11</t>
  </si>
  <si>
    <t>Client potentiel 12</t>
  </si>
  <si>
    <t>Client potentiel 13</t>
  </si>
  <si>
    <t>Client potentiel 14</t>
  </si>
  <si>
    <t>Client potentiel 15</t>
  </si>
  <si>
    <t>Client potentiel 16</t>
  </si>
  <si>
    <t>Client potentiel 17</t>
  </si>
  <si>
    <t>Client potentiel 18</t>
  </si>
  <si>
    <t>Client potentiel 19</t>
  </si>
  <si>
    <t>Client potentiel 20</t>
  </si>
  <si>
    <t>Ne modifiez pas les tableaux ci-dessous.</t>
  </si>
  <si>
    <t>NOMBRE DE CLIENTS POTENTIELS PAR SOURCE</t>
  </si>
  <si>
    <t>NOMBRE DE CLIENTS POTENTIELS PAR STATUT</t>
  </si>
  <si>
    <t>TRANSACTION</t>
  </si>
  <si>
    <t>FINANCES</t>
  </si>
  <si>
    <t>INFORMATIONS DE CONTACT</t>
  </si>
  <si>
    <t>TITRE DE LA TRANSACTION</t>
  </si>
  <si>
    <t>ENTREPRISE</t>
  </si>
  <si>
    <t>TAILLE DE LA TRANSACTION</t>
  </si>
  <si>
    <t>PROBABILITÉ 
DE TRANSACTION</t>
  </si>
  <si>
    <t>PRÉVISION
PONDÉRÉE</t>
  </si>
  <si>
    <t>STADE DE LA TRANSACTION</t>
  </si>
  <si>
    <t xml:space="preserve">STATUT DELA TRANSACTION </t>
  </si>
  <si>
    <t>DATE DE DÉBUT</t>
  </si>
  <si>
    <t>DATE DE CLÔTURE</t>
  </si>
  <si>
    <t>ÉTAPE DE LA TRANSACTION</t>
  </si>
  <si>
    <t>STATUT DELA TRANSACTION</t>
  </si>
  <si>
    <t>Transaction 1</t>
  </si>
  <si>
    <t>Devis</t>
  </si>
  <si>
    <t>Transaction 2</t>
  </si>
  <si>
    <t>Clôturé - Gagné</t>
  </si>
  <si>
    <t>Transaction 3</t>
  </si>
  <si>
    <t>Négociation</t>
  </si>
  <si>
    <t>Transaction 4</t>
  </si>
  <si>
    <t>Transaction 5</t>
  </si>
  <si>
    <t>Clôturé - Perdu</t>
  </si>
  <si>
    <t>Transaction 6</t>
  </si>
  <si>
    <t>Transaction 7</t>
  </si>
  <si>
    <t>Transaction 8</t>
  </si>
  <si>
    <t>Transaction 9</t>
  </si>
  <si>
    <t>Transaction 10</t>
  </si>
  <si>
    <t>NOMBRE DE TRANSACTIONS PAR ÉTAPE</t>
  </si>
  <si>
    <t>NOMBRE DE TRANSACTIONS PAR STATUT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</si>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</sst>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&quot;$&quot;#,##0.00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1"/>
    </font>
    <font>
      <b/>
      <sz val="2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entury Gothic"/>
      <family val="1"/>
    </font>
    <font>
      <sz val="1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55"/>
      <color theme="0" tint="-0.499984740745262"/>
      <name val="Century Gothic"/>
      <family val="1"/>
    </font>
    <font>
      <i/>
      <sz val="12"/>
      <color theme="1" tint="0.34998626667073579"/>
      <name val="Century Gothic"/>
      <family val="1"/>
    </font>
    <font>
      <sz val="22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20"/>
      <color theme="1"/>
      <name val="Arial"/>
      <family val="2"/>
    </font>
    <font>
      <b/>
      <sz val="15"/>
      <color theme="0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/>
      <name val="Century Gothic"/>
      <family val="1"/>
    </font>
    <font>
      <b/>
      <sz val="22"/>
      <color theme="1"/>
      <name val="Arial"/>
      <family val="2"/>
    </font>
    <font>
      <b/>
      <sz val="15"/>
      <color theme="1" tint="0.34998626667073579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5BE7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D77D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1" tint="0.34998626667073579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rgb="FFB4C6E7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rgb="FFB4C6E7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B4C6E7"/>
      </left>
      <right/>
      <top/>
      <bottom style="thin">
        <color rgb="FFB4C6E7"/>
      </bottom>
      <diagonal/>
    </border>
    <border>
      <left/>
      <right/>
      <top/>
      <bottom style="thin">
        <color rgb="FFB4C6E7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rgb="FFB4C6E7"/>
      </bottom>
      <diagonal/>
    </border>
    <border>
      <left/>
      <right style="thin">
        <color rgb="FFB4C6E7"/>
      </right>
      <top/>
      <bottom style="thin">
        <color rgb="FFB4C6E7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49" fontId="5" fillId="0" borderId="0" xfId="0" applyNumberFormat="1" applyFont="1"/>
    <xf numFmtId="164" fontId="6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4"/>
    <xf numFmtId="0" fontId="3" fillId="0" borderId="2" xfId="4" applyFont="1" applyBorder="1" applyAlignment="1">
      <alignment horizontal="left" vertical="center" wrapText="1" indent="2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5" fillId="0" borderId="4" xfId="0" applyFont="1" applyBorder="1" applyAlignment="1">
      <alignment vertical="center"/>
    </xf>
    <xf numFmtId="164" fontId="6" fillId="2" borderId="3" xfId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165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 indent="1"/>
    </xf>
    <xf numFmtId="49" fontId="6" fillId="0" borderId="1" xfId="1" applyNumberFormat="1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/>
    <xf numFmtId="0" fontId="3" fillId="0" borderId="4" xfId="0" applyFont="1" applyBorder="1"/>
    <xf numFmtId="49" fontId="6" fillId="7" borderId="1" xfId="0" applyNumberFormat="1" applyFont="1" applyFill="1" applyBorder="1" applyAlignment="1">
      <alignment horizontal="left" vertical="center" wrapText="1" indent="1"/>
    </xf>
    <xf numFmtId="49" fontId="6" fillId="7" borderId="3" xfId="0" applyNumberFormat="1" applyFont="1" applyFill="1" applyBorder="1" applyAlignment="1">
      <alignment horizontal="left" vertical="center" wrapText="1" indent="1"/>
    </xf>
    <xf numFmtId="165" fontId="6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left" vertical="center" wrapText="1" indent="1"/>
    </xf>
    <xf numFmtId="165" fontId="6" fillId="7" borderId="3" xfId="1" applyNumberFormat="1" applyFont="1" applyFill="1" applyBorder="1" applyAlignment="1">
      <alignment horizontal="center" vertical="center" wrapText="1"/>
    </xf>
    <xf numFmtId="49" fontId="6" fillId="7" borderId="3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vertical="center" wrapText="1"/>
    </xf>
    <xf numFmtId="49" fontId="6" fillId="2" borderId="3" xfId="1" applyNumberFormat="1" applyFont="1" applyFill="1" applyBorder="1" applyAlignment="1">
      <alignment horizontal="left" vertical="center" wrapText="1" indent="1"/>
    </xf>
    <xf numFmtId="49" fontId="6" fillId="2" borderId="3" xfId="1" applyNumberFormat="1" applyFont="1" applyFill="1" applyBorder="1" applyAlignment="1">
      <alignment vertical="center" wrapText="1"/>
    </xf>
    <xf numFmtId="164" fontId="6" fillId="0" borderId="1" xfId="1" applyFont="1" applyFill="1" applyBorder="1" applyAlignment="1">
      <alignment horizontal="center" vertical="center" wrapText="1"/>
    </xf>
    <xf numFmtId="9" fontId="6" fillId="0" borderId="1" xfId="3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left" vertical="center" wrapText="1" indent="1"/>
    </xf>
    <xf numFmtId="164" fontId="6" fillId="0" borderId="3" xfId="1" applyFont="1" applyFill="1" applyBorder="1" applyAlignment="1">
      <alignment horizontal="center" vertical="center" wrapText="1"/>
    </xf>
    <xf numFmtId="9" fontId="6" fillId="0" borderId="3" xfId="3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49" fontId="6" fillId="0" borderId="1" xfId="2" applyNumberFormat="1" applyFont="1" applyFill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6" fillId="10" borderId="1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horizontal="left" vertical="center" indent="1"/>
    </xf>
    <xf numFmtId="0" fontId="6" fillId="8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49" fontId="7" fillId="4" borderId="5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44" fontId="7" fillId="2" borderId="1" xfId="0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2" fillId="0" borderId="0" xfId="0" applyFont="1"/>
    <xf numFmtId="0" fontId="23" fillId="0" borderId="0" xfId="0" applyFont="1" applyAlignment="1">
      <alignment horizontal="left" vertical="center" indent="1"/>
    </xf>
    <xf numFmtId="49" fontId="6" fillId="0" borderId="14" xfId="0" applyNumberFormat="1" applyFont="1" applyBorder="1" applyAlignment="1">
      <alignment horizontal="left" vertical="center" wrapText="1" indent="1"/>
    </xf>
    <xf numFmtId="49" fontId="6" fillId="0" borderId="16" xfId="0" applyNumberFormat="1" applyFont="1" applyBorder="1" applyAlignment="1">
      <alignment horizontal="left" vertical="center" wrapText="1" indent="1"/>
    </xf>
    <xf numFmtId="49" fontId="6" fillId="0" borderId="15" xfId="0" applyNumberFormat="1" applyFont="1" applyBorder="1" applyAlignment="1">
      <alignment horizontal="left" vertical="center" wrapText="1" indent="1"/>
    </xf>
    <xf numFmtId="49" fontId="6" fillId="0" borderId="17" xfId="0" applyNumberFormat="1" applyFont="1" applyBorder="1" applyAlignment="1">
      <alignment horizontal="left" vertical="center" wrapText="1" indent="1"/>
    </xf>
    <xf numFmtId="0" fontId="7" fillId="4" borderId="11" xfId="0" applyFont="1" applyFill="1" applyBorder="1" applyAlignment="1">
      <alignment horizontal="left" vertical="center" wrapText="1" indent="1"/>
    </xf>
    <xf numFmtId="0" fontId="7" fillId="4" borderId="12" xfId="0" applyFont="1" applyFill="1" applyBorder="1" applyAlignment="1">
      <alignment horizontal="left" vertical="center" wrapText="1" indent="1"/>
    </xf>
    <xf numFmtId="0" fontId="7" fillId="3" borderId="12" xfId="0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left" vertical="center" wrapText="1" indent="1"/>
    </xf>
    <xf numFmtId="49" fontId="7" fillId="3" borderId="12" xfId="0" applyNumberFormat="1" applyFont="1" applyFill="1" applyBorder="1" applyAlignment="1">
      <alignment horizontal="left" vertical="center" wrapText="1" indent="1"/>
    </xf>
    <xf numFmtId="49" fontId="7" fillId="4" borderId="13" xfId="0" applyNumberFormat="1" applyFont="1" applyFill="1" applyBorder="1" applyAlignment="1">
      <alignment horizontal="left" vertical="center" wrapText="1" indent="1"/>
    </xf>
    <xf numFmtId="0" fontId="7" fillId="2" borderId="18" xfId="0" applyFont="1" applyFill="1" applyBorder="1" applyAlignment="1">
      <alignment horizontal="center" vertical="center" wrapText="1"/>
    </xf>
    <xf numFmtId="49" fontId="6" fillId="0" borderId="19" xfId="0" applyNumberFormat="1" applyFont="1" applyBorder="1" applyAlignment="1">
      <alignment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9" fontId="7" fillId="3" borderId="21" xfId="0" applyNumberFormat="1" applyFon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49" fontId="6" fillId="7" borderId="14" xfId="0" applyNumberFormat="1" applyFont="1" applyFill="1" applyBorder="1" applyAlignment="1">
      <alignment horizontal="left" vertical="center" wrapText="1" indent="1"/>
    </xf>
    <xf numFmtId="49" fontId="6" fillId="7" borderId="16" xfId="0" applyNumberFormat="1" applyFont="1" applyFill="1" applyBorder="1" applyAlignment="1">
      <alignment horizontal="left" vertical="center" wrapText="1" indent="1"/>
    </xf>
    <xf numFmtId="49" fontId="6" fillId="7" borderId="15" xfId="0" applyNumberFormat="1" applyFont="1" applyFill="1" applyBorder="1" applyAlignment="1">
      <alignment horizontal="left" vertical="center" wrapText="1" indent="1"/>
    </xf>
    <xf numFmtId="49" fontId="6" fillId="7" borderId="17" xfId="0" applyNumberFormat="1" applyFont="1" applyFill="1" applyBorder="1" applyAlignment="1">
      <alignment horizontal="left" vertical="center" wrapText="1" inden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166" fontId="15" fillId="0" borderId="7" xfId="0" applyNumberFormat="1" applyFont="1" applyBorder="1" applyAlignment="1">
      <alignment horizontal="left" vertical="center" wrapText="1"/>
    </xf>
    <xf numFmtId="0" fontId="18" fillId="5" borderId="0" xfId="0" applyFont="1" applyFill="1" applyAlignment="1">
      <alignment vertical="center"/>
    </xf>
    <xf numFmtId="0" fontId="20" fillId="12" borderId="0" xfId="0" applyFont="1" applyFill="1" applyAlignment="1">
      <alignment horizontal="left" vertical="center" indent="1"/>
    </xf>
    <xf numFmtId="0" fontId="24" fillId="0" borderId="8" xfId="0" applyFont="1" applyBorder="1" applyAlignment="1">
      <alignment horizontal="left" vertical="center" indent="1"/>
    </xf>
    <xf numFmtId="0" fontId="24" fillId="0" borderId="9" xfId="0" applyFont="1" applyBorder="1" applyAlignment="1">
      <alignment horizontal="left" vertical="center" indent="1"/>
    </xf>
    <xf numFmtId="0" fontId="24" fillId="0" borderId="10" xfId="0" applyFont="1" applyBorder="1" applyAlignment="1">
      <alignment horizontal="left" vertical="center" indent="1"/>
    </xf>
    <xf numFmtId="0" fontId="21" fillId="0" borderId="0" xfId="0" applyFont="1" applyAlignment="1">
      <alignment horizontal="left" vertical="center"/>
    </xf>
    <xf numFmtId="0" fontId="25" fillId="6" borderId="0" xfId="2" applyFont="1" applyFill="1" applyAlignment="1">
      <alignment horizontal="center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2D7C8178-0747-354A-AB56-9A94A94D4008}"/>
    <cellStyle name="Percent" xfId="3" builtinId="5"/>
  </cellStyles>
  <dxfs count="27"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</dxfs>
  <tableStyles count="0" defaultTableStyle="TableStyleMedium9" defaultPivotStyle="PivotStyleMedium7"/>
  <colors>
    <mruColors>
      <color rgb="FF5BE7F0"/>
      <color rgb="FF009946"/>
      <color rgb="FF00BD32"/>
      <color rgb="FFBFD77D"/>
      <color rgb="FF86BF4E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726A-D440-94C8-3F21FCD48BA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726A-D440-94C8-3F21FCD48B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726A-D440-94C8-3F21FCD48BA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726A-D440-94C8-3F21FCD48BA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726A-D440-94C8-3F21FCD48BA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726A-D440-94C8-3F21FCD48BA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726A-D440-94C8-3F21FCD48BA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726A-D440-94C8-3F21FCD48BA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726A-D440-94C8-3F21FCD48BA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726A-D440-94C8-3F21FCD48B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'Clients potentiels'!$B$32:$B$41</c:f>
              <c:strCache>
                <c:ptCount val="10"/>
                <c:pt idx="0">
                  <c:v>Réseaux sociaux</c:v>
                </c:pt>
                <c:pt idx="1">
                  <c:v>Marketing par e-mail</c:v>
                </c:pt>
                <c:pt idx="2">
                  <c:v>Recherche organique</c:v>
                </c:pt>
                <c:pt idx="3">
                  <c:v>Publicité payante</c:v>
                </c:pt>
                <c:pt idx="4">
                  <c:v>Liens sponsorisés</c:v>
                </c:pt>
                <c:pt idx="5">
                  <c:v>Recommandation</c:v>
                </c:pt>
                <c:pt idx="6">
                  <c:v>Trafic direct</c:v>
                </c:pt>
                <c:pt idx="7">
                  <c:v>Sources hors ligne</c:v>
                </c:pt>
                <c:pt idx="8">
                  <c:v>Démarchage téléphonique</c:v>
                </c:pt>
                <c:pt idx="9">
                  <c:v>Autre</c:v>
                </c:pt>
              </c:strCache>
            </c:strRef>
          </c:cat>
          <c:val>
            <c:numRef>
              <c:f>Clients potentiels!$C$32:$C$41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B-EC4E-95FF-C2BFD915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32A-C747-AC6C-AE999F73DD27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2A-C747-AC6C-AE999F73DD27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32A-C747-AC6C-AE999F73DD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'Clients potentiels'!$E$32:$E$34</c:f>
              <c:strCache>
                <c:ptCount val="3"/>
                <c:pt idx="0">
                  <c:v>OUVERT</c:v>
                </c:pt>
                <c:pt idx="1">
                  <c:v>PERDU</c:v>
                </c:pt>
                <c:pt idx="2">
                  <c:v>GAGNÉ</c:v>
                </c:pt>
              </c:strCache>
            </c:strRef>
          </c:cat>
          <c:val>
            <c:numRef>
              <c:f>Clients potentiels!$F$32:$F$34</c:f>
              <c:numCache>
                <c:formatCode>General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2A-C747-AC6C-AE999F73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4">
                      <a:lumMod val="20000"/>
                      <a:lumOff val="80000"/>
                    </a:schemeClr>
                  </a:gs>
                  <a:gs pos="100000">
                    <a:schemeClr val="accent4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231C-EC42-8D0D-F269510CFD9F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86BF4E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231C-EC42-8D0D-F269510CFD9F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00BD32"/>
                  </a:gs>
                  <a:gs pos="100000">
                    <a:srgbClr val="009946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231C-EC42-8D0D-F269510CFD9F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70C0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231C-EC42-8D0D-F269510CFD9F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231C-EC42-8D0D-F269510CFD9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231C-EC42-8D0D-F269510CFD9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231C-EC42-8D0D-F269510CFD9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231C-EC42-8D0D-F269510CFD9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231C-EC42-8D0D-F269510CFD9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231C-EC42-8D0D-F269510CFD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Opportunités!$B$31:$B$35</c:f>
              <c:strCache>
                <c:ptCount val="5"/>
                <c:pt idx="0">
                  <c:v>Qualification</c:v>
                </c:pt>
                <c:pt idx="1">
                  <c:v>Devis</c:v>
                </c:pt>
                <c:pt idx="2">
                  <c:v>Négociation</c:v>
                </c:pt>
                <c:pt idx="3">
                  <c:v>Clôturé - Gagné</c:v>
                </c:pt>
                <c:pt idx="4">
                  <c:v>Clôturé - Perdu</c:v>
                </c:pt>
              </c:strCache>
            </c:strRef>
          </c:cat>
          <c:val>
            <c:numRef>
              <c:f>Opportunités!$C$31:$C$35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31C-EC42-8D0D-F269510CF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EE-A04E-B210-0D4FF01EF92B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EE-A04E-B210-0D4FF01EF92B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EE-A04E-B210-0D4FF01EF9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Opportunités!$E$31:$E$33</c:f>
              <c:strCache>
                <c:ptCount val="3"/>
                <c:pt idx="0">
                  <c:v>OUVERT</c:v>
                </c:pt>
                <c:pt idx="1">
                  <c:v>PERDU</c:v>
                </c:pt>
                <c:pt idx="2">
                  <c:v>GAGNÉ</c:v>
                </c:pt>
              </c:strCache>
            </c:strRef>
          </c:cat>
          <c:val>
            <c:numRef>
              <c:f>Opportunités!$F$31:$F$33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EE-A04E-B210-0D4FF01EF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76200" dist="50800" dir="8100000" algn="tr" rotWithShape="0">
                <a:schemeClr val="bg1">
                  <a:lumMod val="50000"/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100000">
                    <a:schemeClr val="accent4">
                      <a:lumMod val="20000"/>
                      <a:lumOff val="80000"/>
                    </a:schemeClr>
                  </a:gs>
                  <a:gs pos="0">
                    <a:schemeClr val="accent4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7A-594A-9963-6CB41F8BD352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100000">
                    <a:srgbClr val="BFD77D"/>
                  </a:gs>
                  <a:gs pos="0">
                    <a:srgbClr val="86BF4E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97A-594A-9963-6CB41F8BD352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100000">
                    <a:srgbClr val="00BD32"/>
                  </a:gs>
                  <a:gs pos="0">
                    <a:srgbClr val="009946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7A-594A-9963-6CB41F8BD352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100000">
                    <a:srgbClr val="5BE7F0"/>
                  </a:gs>
                  <a:gs pos="0">
                    <a:srgbClr val="0070C0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97A-594A-9963-6CB41F8BD352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100000">
                    <a:schemeClr val="bg1">
                      <a:lumMod val="75000"/>
                    </a:schemeClr>
                  </a:gs>
                  <a:gs pos="0">
                    <a:schemeClr val="tx1">
                      <a:lumMod val="65000"/>
                      <a:lumOff val="35000"/>
                    </a:schemeClr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7A-594A-9963-6CB41F8BD3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Opportunités!$B$38:$B$42</c:f>
              <c:strCache>
                <c:ptCount val="5"/>
                <c:pt idx="0">
                  <c:v>Qualification</c:v>
                </c:pt>
                <c:pt idx="1">
                  <c:v>Devis</c:v>
                </c:pt>
                <c:pt idx="2">
                  <c:v>Négociation</c:v>
                </c:pt>
                <c:pt idx="3">
                  <c:v>Clôturé - Gagné</c:v>
                </c:pt>
                <c:pt idx="4">
                  <c:v>Clôturé - Perdu</c:v>
                </c:pt>
              </c:strCache>
            </c:strRef>
          </c:cat>
          <c:val>
            <c:numRef>
              <c:f>Opportunités!$C$38:$C$42</c:f>
              <c:numCache>
                <c:formatCode>_("$"* #,##0.00_);_("$"* \(#,##0.00\);_("$"* "-"??_);_(@_)</c:formatCode>
                <c:ptCount val="5"/>
                <c:pt idx="0">
                  <c:v>1600000</c:v>
                </c:pt>
                <c:pt idx="1">
                  <c:v>2500000</c:v>
                </c:pt>
                <c:pt idx="2">
                  <c:v>1750000</c:v>
                </c:pt>
                <c:pt idx="3">
                  <c:v>15600000</c:v>
                </c:pt>
                <c:pt idx="4">
                  <c:v>4750000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A-594A-9963-6CB41F8BD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094399"/>
        <c:axId val="193447231"/>
      </c:barChart>
      <c:catAx>
        <c:axId val="193094399"/>
        <c:scaling>
          <c:orientation val="maxMin"/>
        </c:scaling>
        <c:delete val="0"/>
        <c:axPos val="l"/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447231"/>
        <c:crosses val="autoZero"/>
        <c:auto val="1"/>
        <c:lblAlgn val="ctr"/>
        <c:lblOffset val="100"/>
        <c:noMultiLvlLbl val="0"/>
      </c:catAx>
      <c:valAx>
        <c:axId val="1934472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094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fr.smartsheet.com/try-it?trp=17846&amp;utm_language=FR&amp;utm_source=template-excel&amp;utm_medium=content&amp;utm_campaign=ic-Customer+Relationship+Management+Dashboard-excel-17846-fr&amp;lpa=ic+Customer+Relationship+Management+Dashboard+excel+17846+fr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3</xdr:col>
      <xdr:colOff>4572000</xdr:colOff>
      <xdr:row>5</xdr:row>
      <xdr:rowOff>2679700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74A9D2-51BB-7B43-954D-3284BBD7F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</xdr:row>
      <xdr:rowOff>0</xdr:rowOff>
    </xdr:from>
    <xdr:to>
      <xdr:col>5</xdr:col>
      <xdr:colOff>4368800</xdr:colOff>
      <xdr:row>6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C52EDD-6A37-2F4D-89A7-5EAF066BF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9</xdr:row>
      <xdr:rowOff>0</xdr:rowOff>
    </xdr:from>
    <xdr:to>
      <xdr:col>3</xdr:col>
      <xdr:colOff>4572000</xdr:colOff>
      <xdr:row>10</xdr:row>
      <xdr:rowOff>2679700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D16625-1F01-3C4C-A38C-06AD4DDB3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9</xdr:row>
      <xdr:rowOff>0</xdr:rowOff>
    </xdr:from>
    <xdr:to>
      <xdr:col>5</xdr:col>
      <xdr:colOff>4368800</xdr:colOff>
      <xdr:row>11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0F6F294-66B6-8444-AFF9-01128334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16</xdr:row>
      <xdr:rowOff>50800</xdr:rowOff>
    </xdr:from>
    <xdr:to>
      <xdr:col>5</xdr:col>
      <xdr:colOff>4368800</xdr:colOff>
      <xdr:row>16</xdr:row>
      <xdr:rowOff>2857500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DC0C80-0417-DB43-AE91-0A7F9AE4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4229100</xdr:colOff>
      <xdr:row>0</xdr:row>
      <xdr:rowOff>50800</xdr:rowOff>
    </xdr:from>
    <xdr:to>
      <xdr:col>11</xdr:col>
      <xdr:colOff>63500</xdr:colOff>
      <xdr:row>0</xdr:row>
      <xdr:rowOff>550761</xdr:rowOff>
    </xdr:to>
    <xdr:pic>
      <xdr:nvPicPr>
        <xdr:cNvPr id="2" name="Pictur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A6C1A81-90D8-7086-6BC4-FC033D01A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731500" y="50800"/>
          <a:ext cx="4152900" cy="499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46&amp;utm_language=FR&amp;utm_source=template-excel&amp;utm_medium=content&amp;utm_campaign=ic-Customer+Relationship+Management+Dashboard-excel-17846-fr&amp;lpa=ic+Customer+Relationship+Management+Dashboard+excel+1784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E666-BC29-9349-8CF6-997CAD7CE641}">
  <sheetPr>
    <tabColor theme="3" tint="0.59999389629810485"/>
    <pageSetUpPr fitToPage="1"/>
  </sheetPr>
  <dimension ref="A1:F2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5" style="3" customWidth="1"/>
    <col min="3" max="3" width="3.33203125" style="3" customWidth="1"/>
    <col min="4" max="4" width="60.33203125" style="3" customWidth="1"/>
    <col min="5" max="5" width="3.33203125" style="1" customWidth="1"/>
    <col min="6" max="6" width="57.5" style="1" customWidth="1"/>
    <col min="7" max="7" width="3.33203125" style="1" customWidth="1"/>
    <col min="8" max="9" width="11.83203125" style="1" customWidth="1"/>
    <col min="10" max="10" width="12.83203125" style="1" customWidth="1"/>
    <col min="11" max="11" width="11.83203125" style="1" customWidth="1"/>
    <col min="12" max="13" width="10.83203125" style="1"/>
    <col min="14" max="14" width="15.83203125" style="1" customWidth="1"/>
    <col min="15" max="15" width="20.83203125" style="1" customWidth="1"/>
    <col min="16" max="16384" width="10.83203125" style="1"/>
  </cols>
  <sheetData>
    <row r="1" spans="1:6" s="67" customFormat="1" ht="45" customHeight="1">
      <c r="B1" s="100" t="s">
        <v>4</v>
      </c>
      <c r="C1" s="100"/>
      <c r="D1" s="100"/>
      <c r="E1" s="100"/>
      <c r="F1" s="100"/>
    </row>
    <row r="2" spans="1:6" s="69" customFormat="1" ht="30" customHeight="1">
      <c r="A2" s="68"/>
      <c r="B2" s="101" t="s">
        <v>5</v>
      </c>
      <c r="C2" s="101"/>
      <c r="D2" s="101"/>
      <c r="E2" s="101"/>
      <c r="F2" s="101"/>
    </row>
    <row r="3" spans="1:6" s="16" customFormat="1" ht="35.25" customHeight="1">
      <c r="A3" s="15"/>
      <c r="B3" s="102" t="s">
        <v>6</v>
      </c>
      <c r="C3" s="103"/>
      <c r="D3" s="103"/>
      <c r="E3" s="103"/>
      <c r="F3" s="104"/>
    </row>
    <row r="4" spans="1:6" ht="24" customHeight="1">
      <c r="B4" s="59" t="s">
        <v>3</v>
      </c>
      <c r="C4" s="8"/>
      <c r="D4" s="63" t="s">
        <v>7</v>
      </c>
      <c r="E4" s="7"/>
      <c r="F4" s="63" t="s">
        <v>8</v>
      </c>
    </row>
    <row r="5" spans="1:6" ht="69" customHeight="1">
      <c r="B5" s="62">
        <f>COUNTA('Clients potentiels'!B4:B27)</f>
        <v>20</v>
      </c>
      <c r="C5" s="8"/>
      <c r="D5" s="8"/>
      <c r="E5" s="7"/>
      <c r="F5" s="7"/>
    </row>
    <row r="6" spans="1:6" ht="212.25" customHeight="1">
      <c r="B6" s="8"/>
      <c r="C6" s="8"/>
      <c r="D6" s="8"/>
      <c r="E6" s="7"/>
      <c r="F6" s="7"/>
    </row>
    <row r="7" spans="1:6" ht="8.25" customHeight="1">
      <c r="B7" s="8"/>
      <c r="C7" s="8"/>
      <c r="D7" s="8"/>
      <c r="E7" s="7"/>
      <c r="F7" s="7"/>
    </row>
    <row r="8" spans="1:6" s="16" customFormat="1" ht="35.25" customHeight="1">
      <c r="A8" s="15"/>
      <c r="B8" s="102" t="s">
        <v>9</v>
      </c>
      <c r="C8" s="103"/>
      <c r="D8" s="103"/>
      <c r="E8" s="103"/>
      <c r="F8" s="104"/>
    </row>
    <row r="9" spans="1:6" ht="24" customHeight="1">
      <c r="B9" s="59" t="s">
        <v>3</v>
      </c>
      <c r="C9" s="8"/>
      <c r="D9" s="63" t="s">
        <v>10</v>
      </c>
      <c r="E9" s="7"/>
      <c r="F9" s="63" t="s">
        <v>11</v>
      </c>
    </row>
    <row r="10" spans="1:6" ht="69" customHeight="1">
      <c r="B10" s="62">
        <f>COUNTA(Opportunités!B4:B26)</f>
        <v>10</v>
      </c>
      <c r="C10" s="8"/>
      <c r="D10" s="8"/>
      <c r="E10" s="7"/>
      <c r="F10" s="7"/>
    </row>
    <row r="11" spans="1:6" ht="212.25" customHeight="1">
      <c r="B11" s="8"/>
      <c r="C11" s="8"/>
      <c r="D11" s="8"/>
      <c r="E11" s="7"/>
      <c r="F11" s="7"/>
    </row>
    <row r="13" spans="1:6" ht="24" customHeight="1">
      <c r="B13" s="98" t="s">
        <v>12</v>
      </c>
      <c r="C13" s="98"/>
      <c r="D13" s="98"/>
    </row>
    <row r="14" spans="1:6" ht="68">
      <c r="B14" s="99">
        <f>SUM(Opportunités!D4:D26)</f>
        <v>26200000</v>
      </c>
      <c r="C14" s="99"/>
      <c r="D14" s="99"/>
    </row>
    <row r="16" spans="1:6" ht="24" customHeight="1">
      <c r="B16" s="98" t="s">
        <v>13</v>
      </c>
      <c r="C16" s="98"/>
      <c r="D16" s="98"/>
    </row>
    <row r="17" spans="1:6" ht="227.25" customHeight="1"/>
    <row r="18" spans="1:6" ht="8.25" customHeight="1"/>
    <row r="19" spans="1:6" customFormat="1" ht="50.25" customHeight="1">
      <c r="A19" s="14"/>
      <c r="B19" s="106" t="s">
        <v>14</v>
      </c>
      <c r="C19" s="106"/>
      <c r="D19" s="106"/>
      <c r="E19" s="106"/>
      <c r="F19" s="106"/>
    </row>
    <row r="20" spans="1:6">
      <c r="A20" s="7"/>
      <c r="B20" s="8"/>
      <c r="C20" s="8"/>
      <c r="D20" s="8"/>
      <c r="E20" s="7"/>
      <c r="F20" s="7"/>
    </row>
  </sheetData>
  <mergeCells count="8">
    <mergeCell ref="B19:F19"/>
    <mergeCell ref="B13:D13"/>
    <mergeCell ref="B14:D14"/>
    <mergeCell ref="B16:D16"/>
    <mergeCell ref="B1:F1"/>
    <mergeCell ref="B2:F2"/>
    <mergeCell ref="B3:F3"/>
    <mergeCell ref="B8:F8"/>
  </mergeCells>
  <hyperlinks>
    <hyperlink ref="B19:F19" r:id="rId1" display="CLIQUER ICI POUR CRÉER DANS SMARTSHEET" xr:uid="{901CC881-3E14-40C0-B478-272F88F3991B}"/>
  </hyperlinks>
  <pageMargins left="0.3" right="0.3" top="0.3" bottom="0.3" header="0" footer="0"/>
  <pageSetup scale="66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ED13-A385-2B44-B157-2E137635435B}">
  <sheetPr>
    <tabColor theme="0" tint="-0.249977111117893"/>
    <pageSetUpPr fitToPage="1"/>
  </sheetPr>
  <dimension ref="A1:V53"/>
  <sheetViews>
    <sheetView showGridLines="0" workbookViewId="0">
      <selection activeCell="C34" sqref="C34"/>
    </sheetView>
  </sheetViews>
  <sheetFormatPr baseColWidth="10" defaultColWidth="10.83203125" defaultRowHeight="16"/>
  <cols>
    <col min="1" max="1" width="3.33203125" style="1" customWidth="1"/>
    <col min="2" max="2" width="25.33203125" style="3" customWidth="1"/>
    <col min="3" max="4" width="12.83203125" style="3" customWidth="1"/>
    <col min="5" max="5" width="15.83203125" style="4" customWidth="1"/>
    <col min="6" max="6" width="15.83203125" style="5" customWidth="1"/>
    <col min="7" max="7" width="26.1640625" style="5" customWidth="1"/>
    <col min="8" max="8" width="16.1640625" style="5" customWidth="1"/>
    <col min="9" max="9" width="20.83203125" style="1" customWidth="1"/>
    <col min="10" max="10" width="17.1640625" style="1" bestFit="1" customWidth="1"/>
    <col min="11" max="12" width="11.83203125" style="1" customWidth="1"/>
    <col min="13" max="13" width="12.83203125" style="1" customWidth="1"/>
    <col min="14" max="14" width="11.83203125" style="1" customWidth="1"/>
    <col min="15" max="16" width="10.83203125" style="1"/>
    <col min="17" max="17" width="15.83203125" style="1" customWidth="1"/>
    <col min="18" max="18" width="20.83203125" style="1" customWidth="1"/>
    <col min="19" max="19" width="3.33203125" style="1" customWidth="1"/>
    <col min="20" max="20" width="24.6640625" style="1" bestFit="1" customWidth="1"/>
    <col min="21" max="21" width="3.33203125" style="1" customWidth="1"/>
    <col min="22" max="22" width="17.6640625" style="1" bestFit="1" customWidth="1"/>
    <col min="23" max="23" width="3.33203125" style="1" customWidth="1"/>
    <col min="24" max="16384" width="10.83203125" style="1"/>
  </cols>
  <sheetData>
    <row r="1" spans="1:22" s="72" customFormat="1" ht="35.25" customHeight="1">
      <c r="A1" s="70"/>
      <c r="B1" s="105" t="s">
        <v>15</v>
      </c>
      <c r="C1" s="105"/>
      <c r="D1" s="105"/>
      <c r="E1" s="105"/>
      <c r="F1" s="105"/>
      <c r="G1" s="105"/>
      <c r="H1" s="71"/>
      <c r="I1" s="70"/>
    </row>
    <row r="2" spans="1:22" ht="22" customHeight="1" thickBot="1">
      <c r="A2" s="7"/>
      <c r="B2" s="17" t="s">
        <v>16</v>
      </c>
      <c r="C2" s="17"/>
      <c r="D2" s="17"/>
      <c r="E2" s="17"/>
      <c r="F2" s="23"/>
      <c r="G2" s="23"/>
      <c r="H2" s="23"/>
      <c r="I2" s="24"/>
      <c r="J2" s="23" t="s">
        <v>17</v>
      </c>
      <c r="K2" s="25"/>
      <c r="L2" s="25"/>
      <c r="M2" s="25"/>
      <c r="N2" s="25"/>
      <c r="O2" s="25"/>
      <c r="P2" s="25"/>
      <c r="Q2" s="25"/>
      <c r="R2" s="23" t="s">
        <v>18</v>
      </c>
    </row>
    <row r="3" spans="1:22" s="2" customFormat="1" ht="35.25" customHeight="1">
      <c r="A3" s="11"/>
      <c r="B3" s="77" t="s">
        <v>19</v>
      </c>
      <c r="C3" s="78" t="s">
        <v>20</v>
      </c>
      <c r="D3" s="78" t="s">
        <v>21</v>
      </c>
      <c r="E3" s="80" t="s">
        <v>22</v>
      </c>
      <c r="F3" s="80" t="s">
        <v>23</v>
      </c>
      <c r="G3" s="80" t="s">
        <v>24</v>
      </c>
      <c r="H3" s="80" t="s">
        <v>25</v>
      </c>
      <c r="I3" s="81" t="s">
        <v>26</v>
      </c>
      <c r="J3" s="82" t="s">
        <v>27</v>
      </c>
      <c r="K3" s="82" t="s">
        <v>28</v>
      </c>
      <c r="L3" s="82" t="s">
        <v>29</v>
      </c>
      <c r="M3" s="82" t="s">
        <v>30</v>
      </c>
      <c r="N3" s="82" t="s">
        <v>31</v>
      </c>
      <c r="O3" s="96" t="s">
        <v>32</v>
      </c>
      <c r="P3" s="96" t="s">
        <v>33</v>
      </c>
      <c r="Q3" s="82" t="s">
        <v>34</v>
      </c>
      <c r="R3" s="83" t="s">
        <v>1</v>
      </c>
      <c r="T3" s="58" t="s">
        <v>35</v>
      </c>
      <c r="V3" s="51" t="s">
        <v>36</v>
      </c>
    </row>
    <row r="4" spans="1:22" ht="18" customHeight="1">
      <c r="A4" s="7"/>
      <c r="B4" s="73" t="s">
        <v>37</v>
      </c>
      <c r="C4" s="19"/>
      <c r="D4" s="19"/>
      <c r="E4" s="20"/>
      <c r="F4" s="20"/>
      <c r="G4" s="21" t="s">
        <v>38</v>
      </c>
      <c r="H4" s="21" t="s">
        <v>39</v>
      </c>
      <c r="I4" s="21"/>
      <c r="J4" s="21"/>
      <c r="K4" s="21"/>
      <c r="L4" s="21"/>
      <c r="M4" s="21"/>
      <c r="N4" s="21"/>
      <c r="O4" s="22"/>
      <c r="P4" s="22"/>
      <c r="Q4" s="21"/>
      <c r="R4" s="75"/>
      <c r="T4" s="45" t="s">
        <v>38</v>
      </c>
      <c r="V4" s="47" t="s">
        <v>39</v>
      </c>
    </row>
    <row r="5" spans="1:22" ht="18" customHeight="1">
      <c r="A5" s="7"/>
      <c r="B5" s="92" t="s">
        <v>40</v>
      </c>
      <c r="C5" s="26"/>
      <c r="D5" s="26"/>
      <c r="E5" s="28"/>
      <c r="F5" s="28"/>
      <c r="G5" s="29" t="s">
        <v>41</v>
      </c>
      <c r="H5" s="29" t="s">
        <v>42</v>
      </c>
      <c r="I5" s="29"/>
      <c r="J5" s="32"/>
      <c r="K5" s="32"/>
      <c r="L5" s="32"/>
      <c r="M5" s="32"/>
      <c r="N5" s="32"/>
      <c r="O5" s="33"/>
      <c r="P5" s="33"/>
      <c r="Q5" s="32"/>
      <c r="R5" s="94"/>
      <c r="T5" s="45" t="s">
        <v>41</v>
      </c>
      <c r="V5" s="47" t="s">
        <v>42</v>
      </c>
    </row>
    <row r="6" spans="1:22" ht="18" customHeight="1">
      <c r="A6" s="7"/>
      <c r="B6" s="73" t="s">
        <v>43</v>
      </c>
      <c r="C6" s="19"/>
      <c r="D6" s="19"/>
      <c r="E6" s="20"/>
      <c r="F6" s="20"/>
      <c r="G6" s="21" t="s">
        <v>44</v>
      </c>
      <c r="H6" s="21" t="s">
        <v>45</v>
      </c>
      <c r="I6" s="21"/>
      <c r="J6" s="21"/>
      <c r="K6" s="21"/>
      <c r="L6" s="21"/>
      <c r="M6" s="21"/>
      <c r="N6" s="21"/>
      <c r="O6" s="22"/>
      <c r="P6" s="22"/>
      <c r="Q6" s="21"/>
      <c r="R6" s="75"/>
      <c r="T6" s="45" t="s">
        <v>44</v>
      </c>
      <c r="V6" s="47" t="s">
        <v>45</v>
      </c>
    </row>
    <row r="7" spans="1:22" ht="18" customHeight="1">
      <c r="A7" s="7"/>
      <c r="B7" s="92" t="s">
        <v>46</v>
      </c>
      <c r="C7" s="26"/>
      <c r="D7" s="26"/>
      <c r="E7" s="28"/>
      <c r="F7" s="28"/>
      <c r="G7" s="29" t="s">
        <v>47</v>
      </c>
      <c r="H7" s="29" t="s">
        <v>39</v>
      </c>
      <c r="I7" s="29"/>
      <c r="J7" s="32"/>
      <c r="K7" s="32"/>
      <c r="L7" s="32"/>
      <c r="M7" s="32"/>
      <c r="N7" s="32"/>
      <c r="O7" s="33"/>
      <c r="P7" s="33"/>
      <c r="Q7" s="32"/>
      <c r="R7" s="94"/>
      <c r="T7" s="45" t="s">
        <v>47</v>
      </c>
    </row>
    <row r="8" spans="1:22" ht="18" customHeight="1">
      <c r="A8" s="7"/>
      <c r="B8" s="73" t="s">
        <v>48</v>
      </c>
      <c r="C8" s="19"/>
      <c r="D8" s="19"/>
      <c r="E8" s="20"/>
      <c r="F8" s="20"/>
      <c r="G8" s="21" t="s">
        <v>49</v>
      </c>
      <c r="H8" s="21" t="s">
        <v>39</v>
      </c>
      <c r="I8" s="21"/>
      <c r="J8" s="21"/>
      <c r="K8" s="21"/>
      <c r="L8" s="21"/>
      <c r="M8" s="21"/>
      <c r="N8" s="21"/>
      <c r="O8" s="22"/>
      <c r="P8" s="22"/>
      <c r="Q8" s="21"/>
      <c r="R8" s="75"/>
      <c r="T8" s="45" t="s">
        <v>49</v>
      </c>
    </row>
    <row r="9" spans="1:22" ht="18" customHeight="1">
      <c r="A9" s="7"/>
      <c r="B9" s="92" t="s">
        <v>50</v>
      </c>
      <c r="C9" s="26"/>
      <c r="D9" s="26"/>
      <c r="E9" s="28"/>
      <c r="F9" s="28"/>
      <c r="G9" s="29" t="s">
        <v>51</v>
      </c>
      <c r="H9" s="29" t="s">
        <v>39</v>
      </c>
      <c r="I9" s="29"/>
      <c r="J9" s="32"/>
      <c r="K9" s="32"/>
      <c r="L9" s="32"/>
      <c r="M9" s="32"/>
      <c r="N9" s="32"/>
      <c r="O9" s="33"/>
      <c r="P9" s="33"/>
      <c r="Q9" s="32"/>
      <c r="R9" s="94"/>
      <c r="T9" s="45" t="s">
        <v>51</v>
      </c>
    </row>
    <row r="10" spans="1:22" ht="18" customHeight="1">
      <c r="A10" s="7"/>
      <c r="B10" s="73" t="s">
        <v>52</v>
      </c>
      <c r="C10" s="19"/>
      <c r="D10" s="19"/>
      <c r="E10" s="20"/>
      <c r="F10" s="20"/>
      <c r="G10" s="21" t="s">
        <v>53</v>
      </c>
      <c r="H10" s="21" t="s">
        <v>39</v>
      </c>
      <c r="I10" s="21"/>
      <c r="J10" s="21"/>
      <c r="K10" s="21"/>
      <c r="L10" s="21"/>
      <c r="M10" s="21"/>
      <c r="N10" s="21"/>
      <c r="O10" s="22"/>
      <c r="P10" s="22"/>
      <c r="Q10" s="21"/>
      <c r="R10" s="75"/>
      <c r="T10" s="45" t="s">
        <v>53</v>
      </c>
    </row>
    <row r="11" spans="1:22" ht="18" customHeight="1">
      <c r="A11" s="7"/>
      <c r="B11" s="92" t="s">
        <v>54</v>
      </c>
      <c r="C11" s="26"/>
      <c r="D11" s="26"/>
      <c r="E11" s="28"/>
      <c r="F11" s="28"/>
      <c r="G11" s="29" t="s">
        <v>55</v>
      </c>
      <c r="H11" s="29" t="s">
        <v>42</v>
      </c>
      <c r="I11" s="29"/>
      <c r="J11" s="32"/>
      <c r="K11" s="32"/>
      <c r="L11" s="32"/>
      <c r="M11" s="32"/>
      <c r="N11" s="32"/>
      <c r="O11" s="33"/>
      <c r="P11" s="33"/>
      <c r="Q11" s="32"/>
      <c r="R11" s="94"/>
      <c r="T11" s="45" t="s">
        <v>55</v>
      </c>
    </row>
    <row r="12" spans="1:22" ht="18" customHeight="1">
      <c r="A12" s="7"/>
      <c r="B12" s="73" t="s">
        <v>56</v>
      </c>
      <c r="C12" s="19"/>
      <c r="D12" s="19"/>
      <c r="E12" s="20"/>
      <c r="F12" s="20"/>
      <c r="G12" s="21" t="s">
        <v>57</v>
      </c>
      <c r="H12" s="21" t="s">
        <v>45</v>
      </c>
      <c r="I12" s="21"/>
      <c r="J12" s="21"/>
      <c r="K12" s="21"/>
      <c r="L12" s="21"/>
      <c r="M12" s="21"/>
      <c r="N12" s="21"/>
      <c r="O12" s="22"/>
      <c r="P12" s="22"/>
      <c r="Q12" s="21"/>
      <c r="R12" s="75"/>
      <c r="T12" s="45" t="s">
        <v>57</v>
      </c>
    </row>
    <row r="13" spans="1:22" ht="18" customHeight="1">
      <c r="A13" s="7"/>
      <c r="B13" s="92" t="s">
        <v>58</v>
      </c>
      <c r="C13" s="26"/>
      <c r="D13" s="26"/>
      <c r="E13" s="28"/>
      <c r="F13" s="28"/>
      <c r="G13" s="29" t="s">
        <v>59</v>
      </c>
      <c r="H13" s="29" t="s">
        <v>45</v>
      </c>
      <c r="I13" s="29"/>
      <c r="J13" s="32"/>
      <c r="K13" s="32"/>
      <c r="L13" s="32"/>
      <c r="M13" s="32"/>
      <c r="N13" s="32"/>
      <c r="O13" s="33"/>
      <c r="P13" s="33"/>
      <c r="Q13" s="32"/>
      <c r="R13" s="94"/>
      <c r="T13" s="45" t="s">
        <v>59</v>
      </c>
    </row>
    <row r="14" spans="1:22" ht="18" customHeight="1">
      <c r="A14" s="7"/>
      <c r="B14" s="73" t="s">
        <v>60</v>
      </c>
      <c r="C14" s="19"/>
      <c r="D14" s="19"/>
      <c r="E14" s="20"/>
      <c r="F14" s="20"/>
      <c r="G14" s="21" t="s">
        <v>38</v>
      </c>
      <c r="H14" s="21" t="s">
        <v>45</v>
      </c>
      <c r="I14" s="21"/>
      <c r="J14" s="21"/>
      <c r="K14" s="21"/>
      <c r="L14" s="21"/>
      <c r="M14" s="21"/>
      <c r="N14" s="21"/>
      <c r="O14" s="22"/>
      <c r="P14" s="22"/>
      <c r="Q14" s="21"/>
      <c r="R14" s="75"/>
      <c r="T14" s="45"/>
    </row>
    <row r="15" spans="1:22" ht="18" customHeight="1">
      <c r="A15" s="7"/>
      <c r="B15" s="92" t="s">
        <v>61</v>
      </c>
      <c r="C15" s="26"/>
      <c r="D15" s="26"/>
      <c r="E15" s="28"/>
      <c r="F15" s="28"/>
      <c r="G15" s="29" t="s">
        <v>38</v>
      </c>
      <c r="H15" s="29" t="s">
        <v>42</v>
      </c>
      <c r="I15" s="29"/>
      <c r="J15" s="32"/>
      <c r="K15" s="32"/>
      <c r="L15" s="32"/>
      <c r="M15" s="32"/>
      <c r="N15" s="32"/>
      <c r="O15" s="33"/>
      <c r="P15" s="33"/>
      <c r="Q15" s="32"/>
      <c r="R15" s="94"/>
      <c r="T15" s="45"/>
    </row>
    <row r="16" spans="1:22" ht="18" customHeight="1">
      <c r="A16" s="7"/>
      <c r="B16" s="73" t="s">
        <v>62</v>
      </c>
      <c r="C16" s="19"/>
      <c r="D16" s="19"/>
      <c r="E16" s="20"/>
      <c r="F16" s="20"/>
      <c r="G16" s="21" t="s">
        <v>38</v>
      </c>
      <c r="H16" s="21" t="s">
        <v>42</v>
      </c>
      <c r="I16" s="21"/>
      <c r="J16" s="21"/>
      <c r="K16" s="21"/>
      <c r="L16" s="21"/>
      <c r="M16" s="21"/>
      <c r="N16" s="21"/>
      <c r="O16" s="22"/>
      <c r="P16" s="22"/>
      <c r="Q16" s="21"/>
      <c r="R16" s="75"/>
      <c r="T16" s="45"/>
    </row>
    <row r="17" spans="1:20" ht="18" customHeight="1">
      <c r="A17" s="7"/>
      <c r="B17" s="92" t="s">
        <v>63</v>
      </c>
      <c r="C17" s="26"/>
      <c r="D17" s="26"/>
      <c r="E17" s="28"/>
      <c r="F17" s="28"/>
      <c r="G17" s="29" t="s">
        <v>47</v>
      </c>
      <c r="H17" s="29" t="s">
        <v>39</v>
      </c>
      <c r="I17" s="29"/>
      <c r="J17" s="32"/>
      <c r="K17" s="32"/>
      <c r="L17" s="32"/>
      <c r="M17" s="32"/>
      <c r="N17" s="32"/>
      <c r="O17" s="33"/>
      <c r="P17" s="33"/>
      <c r="Q17" s="32"/>
      <c r="R17" s="94"/>
      <c r="T17" s="45"/>
    </row>
    <row r="18" spans="1:20" ht="18" customHeight="1">
      <c r="A18" s="7"/>
      <c r="B18" s="73" t="s">
        <v>64</v>
      </c>
      <c r="C18" s="19"/>
      <c r="D18" s="19"/>
      <c r="E18" s="20"/>
      <c r="F18" s="20"/>
      <c r="G18" s="21" t="s">
        <v>59</v>
      </c>
      <c r="H18" s="21" t="s">
        <v>39</v>
      </c>
      <c r="I18" s="21"/>
      <c r="J18" s="21"/>
      <c r="K18" s="21"/>
      <c r="L18" s="21"/>
      <c r="M18" s="21"/>
      <c r="N18" s="21"/>
      <c r="O18" s="22"/>
      <c r="P18" s="22"/>
      <c r="Q18" s="21"/>
      <c r="R18" s="75"/>
      <c r="T18" s="45"/>
    </row>
    <row r="19" spans="1:20" ht="18" customHeight="1">
      <c r="A19" s="7"/>
      <c r="B19" s="92" t="s">
        <v>65</v>
      </c>
      <c r="C19" s="26"/>
      <c r="D19" s="26"/>
      <c r="E19" s="28"/>
      <c r="F19" s="28"/>
      <c r="G19" s="29" t="s">
        <v>51</v>
      </c>
      <c r="H19" s="29" t="s">
        <v>39</v>
      </c>
      <c r="I19" s="29"/>
      <c r="J19" s="32"/>
      <c r="K19" s="32"/>
      <c r="L19" s="32"/>
      <c r="M19" s="32"/>
      <c r="N19" s="32"/>
      <c r="O19" s="33"/>
      <c r="P19" s="33"/>
      <c r="Q19" s="32"/>
      <c r="R19" s="94"/>
      <c r="T19" s="45"/>
    </row>
    <row r="20" spans="1:20" ht="18" customHeight="1">
      <c r="A20" s="7"/>
      <c r="B20" s="73" t="s">
        <v>66</v>
      </c>
      <c r="C20" s="19"/>
      <c r="D20" s="19"/>
      <c r="E20" s="20"/>
      <c r="F20" s="20"/>
      <c r="G20" s="21" t="s">
        <v>59</v>
      </c>
      <c r="H20" s="21" t="s">
        <v>42</v>
      </c>
      <c r="I20" s="21"/>
      <c r="J20" s="21"/>
      <c r="K20" s="21"/>
      <c r="L20" s="21"/>
      <c r="M20" s="21"/>
      <c r="N20" s="21"/>
      <c r="O20" s="22"/>
      <c r="P20" s="22"/>
      <c r="Q20" s="21"/>
      <c r="R20" s="75"/>
      <c r="T20" s="45"/>
    </row>
    <row r="21" spans="1:20" ht="18" customHeight="1">
      <c r="A21" s="7"/>
      <c r="B21" s="92" t="s">
        <v>67</v>
      </c>
      <c r="C21" s="26"/>
      <c r="D21" s="26"/>
      <c r="E21" s="28"/>
      <c r="F21" s="28"/>
      <c r="G21" s="29" t="s">
        <v>38</v>
      </c>
      <c r="H21" s="29" t="s">
        <v>39</v>
      </c>
      <c r="I21" s="29"/>
      <c r="J21" s="32"/>
      <c r="K21" s="32"/>
      <c r="L21" s="32"/>
      <c r="M21" s="32"/>
      <c r="N21" s="32"/>
      <c r="O21" s="33"/>
      <c r="P21" s="33"/>
      <c r="Q21" s="32"/>
      <c r="R21" s="94"/>
      <c r="T21" s="45"/>
    </row>
    <row r="22" spans="1:20" ht="18" customHeight="1">
      <c r="A22" s="7"/>
      <c r="B22" s="73" t="s">
        <v>68</v>
      </c>
      <c r="C22" s="19"/>
      <c r="D22" s="19"/>
      <c r="E22" s="20"/>
      <c r="F22" s="20"/>
      <c r="G22" s="21" t="s">
        <v>57</v>
      </c>
      <c r="H22" s="21" t="s">
        <v>39</v>
      </c>
      <c r="I22" s="21"/>
      <c r="J22" s="21"/>
      <c r="K22" s="21"/>
      <c r="L22" s="21"/>
      <c r="M22" s="21"/>
      <c r="N22" s="21"/>
      <c r="O22" s="22"/>
      <c r="P22" s="22"/>
      <c r="Q22" s="21"/>
      <c r="R22" s="75"/>
    </row>
    <row r="23" spans="1:20" ht="18" customHeight="1">
      <c r="A23" s="7"/>
      <c r="B23" s="92" t="s">
        <v>69</v>
      </c>
      <c r="C23" s="26"/>
      <c r="D23" s="26"/>
      <c r="E23" s="28"/>
      <c r="F23" s="28"/>
      <c r="G23" s="29"/>
      <c r="H23" s="29"/>
      <c r="I23" s="29"/>
      <c r="J23" s="32"/>
      <c r="K23" s="32"/>
      <c r="L23" s="32"/>
      <c r="M23" s="32"/>
      <c r="N23" s="32"/>
      <c r="O23" s="33"/>
      <c r="P23" s="33"/>
      <c r="Q23" s="32"/>
      <c r="R23" s="94"/>
    </row>
    <row r="24" spans="1:20" ht="18" customHeight="1">
      <c r="A24" s="7"/>
      <c r="B24" s="73"/>
      <c r="C24" s="19"/>
      <c r="D24" s="19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1"/>
      <c r="R24" s="75"/>
    </row>
    <row r="25" spans="1:20" ht="18" customHeight="1">
      <c r="A25" s="7"/>
      <c r="B25" s="92"/>
      <c r="C25" s="26"/>
      <c r="D25" s="26"/>
      <c r="E25" s="28"/>
      <c r="F25" s="28"/>
      <c r="G25" s="29"/>
      <c r="H25" s="29"/>
      <c r="I25" s="29"/>
      <c r="J25" s="32"/>
      <c r="K25" s="32"/>
      <c r="L25" s="32"/>
      <c r="M25" s="32"/>
      <c r="N25" s="32"/>
      <c r="O25" s="33"/>
      <c r="P25" s="33"/>
      <c r="Q25" s="32"/>
      <c r="R25" s="94"/>
    </row>
    <row r="26" spans="1:20" ht="18" customHeight="1">
      <c r="A26" s="7"/>
      <c r="B26" s="73"/>
      <c r="C26" s="19"/>
      <c r="D26" s="19"/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22"/>
      <c r="P26" s="22"/>
      <c r="Q26" s="21"/>
      <c r="R26" s="75"/>
    </row>
    <row r="27" spans="1:20" ht="18" customHeight="1" thickBot="1">
      <c r="A27" s="7"/>
      <c r="B27" s="93"/>
      <c r="C27" s="27"/>
      <c r="D27" s="27"/>
      <c r="E27" s="30"/>
      <c r="F27" s="30"/>
      <c r="G27" s="31"/>
      <c r="H27" s="31"/>
      <c r="I27" s="31"/>
      <c r="J27" s="34"/>
      <c r="K27" s="34"/>
      <c r="L27" s="34"/>
      <c r="M27" s="34"/>
      <c r="N27" s="34"/>
      <c r="O27" s="35"/>
      <c r="P27" s="35"/>
      <c r="Q27" s="34"/>
      <c r="R27" s="95"/>
    </row>
    <row r="28" spans="1:20" ht="24" customHeight="1">
      <c r="A28" s="7"/>
      <c r="B28" s="97">
        <f>SUBTOTAL(103,$B$4:$B$27)</f>
        <v>20</v>
      </c>
      <c r="C28" s="85"/>
      <c r="D28" s="85"/>
      <c r="E28" s="89"/>
      <c r="F28" s="89"/>
      <c r="G28" s="89"/>
      <c r="H28" s="89"/>
      <c r="I28" s="90"/>
      <c r="J28" s="90"/>
      <c r="K28" s="90"/>
      <c r="L28" s="90"/>
      <c r="M28" s="90"/>
      <c r="N28" s="90"/>
      <c r="O28" s="90"/>
      <c r="P28" s="90"/>
      <c r="Q28" s="90"/>
      <c r="R28" s="91"/>
    </row>
    <row r="29" spans="1:20" ht="17.25">
      <c r="A29" s="7"/>
      <c r="B29" s="8"/>
      <c r="C29" s="8"/>
      <c r="D29" s="8"/>
      <c r="E29" s="9"/>
      <c r="F29" s="6"/>
      <c r="G29" s="6"/>
      <c r="H29" s="6"/>
      <c r="I29" s="7"/>
    </row>
    <row r="30" spans="1:20" ht="30" customHeight="1">
      <c r="A30" s="7"/>
      <c r="B30" s="66" t="s">
        <v>70</v>
      </c>
      <c r="C30" s="8"/>
      <c r="D30" s="7"/>
      <c r="E30" s="7"/>
      <c r="F30" s="7"/>
      <c r="G30" s="9"/>
      <c r="H30" s="9"/>
      <c r="I30" s="9"/>
      <c r="J30" s="9"/>
      <c r="K30" s="7"/>
    </row>
    <row r="31" spans="1:20" ht="17.25">
      <c r="B31" s="11" t="s">
        <v>71</v>
      </c>
      <c r="C31" s="14"/>
      <c r="E31" s="11" t="s">
        <v>72</v>
      </c>
      <c r="F31" s="14"/>
    </row>
    <row r="32" spans="1:20">
      <c r="B32" s="53" t="s">
        <v>38</v>
      </c>
      <c r="C32" s="60">
        <f t="shared" ref="C32:C41" si="0">COUNTIF($G$4:$G$27,B32)</f>
        <v>5</v>
      </c>
      <c r="E32" s="47" t="s">
        <v>39</v>
      </c>
      <c r="F32" s="61">
        <f>COUNTIF($H$4:$H$27,E32)</f>
        <v>10</v>
      </c>
    </row>
    <row r="33" spans="2:6" ht="15">
      <c r="B33" s="53" t="s">
        <v>41</v>
      </c>
      <c r="C33" s="60">
        <f t="shared" si="0"/>
        <v>1</v>
      </c>
      <c r="E33" s="47" t="s">
        <v>42</v>
      </c>
      <c r="F33" s="61">
        <f>COUNTIF($H$4:$H$27,E33)</f>
        <v>5</v>
      </c>
    </row>
    <row r="34" spans="2:6">
      <c r="B34" s="53" t="s">
        <v>44</v>
      </c>
      <c r="C34" s="60">
        <f t="shared" si="0"/>
        <v>1</v>
      </c>
      <c r="E34" s="47" t="s">
        <v>45</v>
      </c>
      <c r="F34" s="61">
        <f>COUNTIF($H$4:$H$27,E34)</f>
        <v>4</v>
      </c>
    </row>
    <row r="35" spans="2:6">
      <c r="B35" s="53" t="s">
        <v>47</v>
      </c>
      <c r="C35" s="60">
        <f t="shared" si="0"/>
        <v>2</v>
      </c>
    </row>
    <row r="36" spans="2:6">
      <c r="B36" s="53" t="s">
        <v>49</v>
      </c>
      <c r="C36" s="60">
        <f t="shared" si="0"/>
        <v>1</v>
      </c>
    </row>
    <row r="37" spans="2:6">
      <c r="B37" s="53" t="s">
        <v>51</v>
      </c>
      <c r="C37" s="60">
        <f t="shared" si="0"/>
        <v>2</v>
      </c>
    </row>
    <row r="38" spans="2:6">
      <c r="B38" s="53" t="s">
        <v>53</v>
      </c>
      <c r="C38" s="60">
        <f t="shared" si="0"/>
        <v>1</v>
      </c>
    </row>
    <row r="39" spans="2:6">
      <c r="B39" s="53" t="s">
        <v>55</v>
      </c>
      <c r="C39" s="60">
        <f t="shared" si="0"/>
        <v>1</v>
      </c>
    </row>
    <row r="40" spans="2:6">
      <c r="B40" s="53" t="s">
        <v>57</v>
      </c>
      <c r="C40" s="60">
        <f t="shared" si="0"/>
        <v>2</v>
      </c>
    </row>
    <row r="41" spans="2:6">
      <c r="B41" s="53" t="s">
        <v>59</v>
      </c>
      <c r="C41" s="60">
        <f t="shared" si="0"/>
        <v>3</v>
      </c>
    </row>
    <row r="42" spans="2:6">
      <c r="B42" s="14"/>
      <c r="C42" s="14"/>
    </row>
    <row r="43" spans="2:6">
      <c r="B43" s="14"/>
      <c r="C43" s="14"/>
    </row>
    <row r="44" spans="2:6">
      <c r="B44" s="14"/>
      <c r="C44" s="14"/>
    </row>
    <row r="45" spans="2:6">
      <c r="B45" s="14"/>
      <c r="C45" s="14"/>
    </row>
    <row r="46" spans="2:6">
      <c r="B46" s="14"/>
      <c r="C46" s="14"/>
    </row>
    <row r="47" spans="2:6">
      <c r="B47" s="14"/>
      <c r="C47" s="14"/>
    </row>
    <row r="48" spans="2:6">
      <c r="B48" s="14"/>
      <c r="C48" s="14"/>
    </row>
    <row r="49" spans="2:3">
      <c r="B49" s="14"/>
      <c r="C49" s="14"/>
    </row>
    <row r="50" spans="2:3">
      <c r="B50" s="14"/>
      <c r="C50" s="14"/>
    </row>
    <row r="51" spans="2:3">
      <c r="B51" s="14"/>
      <c r="C51" s="14"/>
    </row>
    <row r="52" spans="2:3">
      <c r="B52" s="14"/>
      <c r="C52" s="14"/>
    </row>
    <row r="53" spans="2:3">
      <c r="B53" s="14"/>
      <c r="C53" s="14"/>
    </row>
  </sheetData>
  <mergeCells count="1">
    <mergeCell ref="B1:G1"/>
  </mergeCells>
  <phoneticPr fontId="11" type="noConversion"/>
  <conditionalFormatting sqref="E32:E34">
    <cfRule type="containsText" dxfId="26" priority="1" operator="containsText" text="GAGNÉ">
      <formula>NOT(ISERROR(SEARCH("GAGNÉ",E32)))</formula>
    </cfRule>
    <cfRule type="containsText" dxfId="25" priority="2" operator="containsText" text="PERDU">
      <formula>NOT(ISERROR(SEARCH("PERDU",E32)))</formula>
    </cfRule>
    <cfRule type="containsText" dxfId="24" priority="3" operator="containsText" text="OUVERT">
      <formula>NOT(ISERROR(SEARCH("OUVERT",E32)))</formula>
    </cfRule>
  </conditionalFormatting>
  <conditionalFormatting sqref="V4:V6 H4:H27">
    <cfRule type="containsText" dxfId="23" priority="4" operator="containsText" text="GAGNÉ">
      <formula>NOT(ISERROR(SEARCH("GAGNÉ",H4)))</formula>
    </cfRule>
    <cfRule type="containsText" dxfId="22" priority="5" operator="containsText" text="PERDU">
      <formula>NOT(ISERROR(SEARCH("PERDU",H4)))</formula>
    </cfRule>
    <cfRule type="containsText" dxfId="21" priority="6" operator="containsText" text="OUVERT">
      <formula>NOT(ISERROR(SEARCH("OUVERT",H4)))</formula>
    </cfRule>
  </conditionalFormatting>
  <dataValidations count="2">
    <dataValidation type="list" allowBlank="1" showInputMessage="1" showErrorMessage="1" sqref="H4:H27" xr:uid="{D40B76EE-AF24-CD4C-ABFB-05D125BE3145}">
      <formula1>$V$4:$V$6</formula1>
    </dataValidation>
    <dataValidation type="list" allowBlank="1" showInputMessage="1" showErrorMessage="1" sqref="G4:G27" xr:uid="{08F0C261-7D67-5E40-B950-4B8D16966E49}">
      <formula1>$T$4:$T$21</formula1>
    </dataValidation>
  </dataValidations>
  <pageMargins left="0.3" right="0.3" top="0.3" bottom="0.3" header="0" footer="0"/>
  <pageSetup scale="4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S43"/>
  <sheetViews>
    <sheetView showGridLines="0" workbookViewId="0">
      <selection activeCell="C39" sqref="C39"/>
    </sheetView>
  </sheetViews>
  <sheetFormatPr baseColWidth="10" defaultColWidth="10.83203125" defaultRowHeight="16"/>
  <cols>
    <col min="1" max="1" width="3.33203125" style="1" customWidth="1"/>
    <col min="2" max="2" width="15.83203125" style="3" customWidth="1"/>
    <col min="3" max="3" width="20.83203125" style="3" customWidth="1"/>
    <col min="4" max="4" width="17.83203125" style="1" customWidth="1"/>
    <col min="5" max="5" width="16.1640625" style="1" customWidth="1"/>
    <col min="6" max="6" width="17.83203125" style="1" customWidth="1"/>
    <col min="7" max="7" width="16.6640625" style="4" customWidth="1"/>
    <col min="8" max="8" width="12.33203125" style="4" bestFit="1" customWidth="1"/>
    <col min="9" max="10" width="11.83203125" style="4" customWidth="1"/>
    <col min="11" max="11" width="20.83203125" style="1" customWidth="1"/>
    <col min="12" max="12" width="12.83203125" style="1" customWidth="1"/>
    <col min="13" max="13" width="15.33203125" style="1" customWidth="1"/>
    <col min="14" max="14" width="11.83203125" style="1" customWidth="1"/>
    <col min="15" max="15" width="20.83203125" style="1" customWidth="1"/>
    <col min="16" max="16" width="3.33203125" style="1" customWidth="1"/>
    <col min="17" max="17" width="15.6640625" style="1" bestFit="1" customWidth="1"/>
    <col min="18" max="18" width="3.33203125" style="1" customWidth="1"/>
    <col min="19" max="19" width="12.33203125" style="1" bestFit="1" customWidth="1"/>
    <col min="20" max="20" width="3.33203125" style="1" customWidth="1"/>
    <col min="21" max="16384" width="10.83203125" style="1"/>
  </cols>
  <sheetData>
    <row r="1" spans="1:19" s="72" customFormat="1" ht="35.25" customHeight="1">
      <c r="A1" s="70"/>
      <c r="B1" s="105" t="s">
        <v>9</v>
      </c>
      <c r="C1" s="105"/>
      <c r="D1" s="105"/>
      <c r="E1" s="105"/>
      <c r="F1" s="105"/>
      <c r="G1" s="70"/>
      <c r="H1" s="70"/>
      <c r="I1" s="71"/>
      <c r="J1" s="71"/>
      <c r="K1" s="70"/>
    </row>
    <row r="2" spans="1:19" ht="22" customHeight="1" thickBot="1">
      <c r="A2" s="7"/>
      <c r="B2" s="17" t="s">
        <v>73</v>
      </c>
      <c r="C2" s="17"/>
      <c r="D2" s="17" t="s">
        <v>74</v>
      </c>
      <c r="E2" s="17"/>
      <c r="F2" s="17"/>
      <c r="G2" s="17" t="s">
        <v>0</v>
      </c>
      <c r="H2" s="17"/>
      <c r="I2" s="17"/>
      <c r="J2" s="17"/>
      <c r="K2" s="24"/>
      <c r="L2" s="23" t="s">
        <v>75</v>
      </c>
      <c r="M2" s="23"/>
      <c r="N2" s="25"/>
      <c r="O2" s="23" t="s">
        <v>18</v>
      </c>
    </row>
    <row r="3" spans="1:19" s="2" customFormat="1" ht="35.25" customHeight="1">
      <c r="A3" s="11"/>
      <c r="B3" s="77" t="s">
        <v>76</v>
      </c>
      <c r="C3" s="78" t="s">
        <v>77</v>
      </c>
      <c r="D3" s="79" t="s">
        <v>78</v>
      </c>
      <c r="E3" s="79" t="s">
        <v>79</v>
      </c>
      <c r="F3" s="79" t="s">
        <v>80</v>
      </c>
      <c r="G3" s="80" t="s">
        <v>81</v>
      </c>
      <c r="H3" s="80" t="s">
        <v>82</v>
      </c>
      <c r="I3" s="80" t="s">
        <v>83</v>
      </c>
      <c r="J3" s="80" t="s">
        <v>84</v>
      </c>
      <c r="K3" s="81" t="s">
        <v>26</v>
      </c>
      <c r="L3" s="82" t="s">
        <v>20</v>
      </c>
      <c r="M3" s="82" t="s">
        <v>27</v>
      </c>
      <c r="N3" s="82" t="s">
        <v>28</v>
      </c>
      <c r="O3" s="83" t="s">
        <v>1</v>
      </c>
      <c r="P3" s="11"/>
      <c r="Q3" s="51" t="s">
        <v>85</v>
      </c>
      <c r="S3" s="51" t="s">
        <v>86</v>
      </c>
    </row>
    <row r="4" spans="1:19" ht="18" customHeight="1">
      <c r="A4" s="7"/>
      <c r="B4" s="73" t="s">
        <v>87</v>
      </c>
      <c r="C4" s="19"/>
      <c r="D4" s="36">
        <v>2500000</v>
      </c>
      <c r="E4" s="37">
        <v>0.75</v>
      </c>
      <c r="F4" s="10">
        <f t="shared" ref="F4:F26" si="0">$D4*$E4</f>
        <v>1875000</v>
      </c>
      <c r="G4" s="46" t="s">
        <v>88</v>
      </c>
      <c r="H4" s="48" t="s">
        <v>39</v>
      </c>
      <c r="I4" s="38"/>
      <c r="J4" s="38"/>
      <c r="K4" s="39"/>
      <c r="L4" s="39"/>
      <c r="M4" s="39"/>
      <c r="N4" s="39"/>
      <c r="O4" s="75"/>
      <c r="P4" s="7"/>
      <c r="Q4" s="52" t="s">
        <v>2</v>
      </c>
      <c r="S4" s="47" t="s">
        <v>39</v>
      </c>
    </row>
    <row r="5" spans="1:19" ht="18" customHeight="1">
      <c r="A5" s="7"/>
      <c r="B5" s="73" t="s">
        <v>89</v>
      </c>
      <c r="C5" s="19"/>
      <c r="D5" s="36">
        <v>3500000</v>
      </c>
      <c r="E5" s="37">
        <v>0.5</v>
      </c>
      <c r="F5" s="10">
        <f t="shared" si="0"/>
        <v>1750000</v>
      </c>
      <c r="G5" s="19" t="s">
        <v>90</v>
      </c>
      <c r="H5" s="49" t="s">
        <v>45</v>
      </c>
      <c r="I5" s="38"/>
      <c r="J5" s="38"/>
      <c r="K5" s="39"/>
      <c r="L5" s="39"/>
      <c r="M5" s="39"/>
      <c r="N5" s="39"/>
      <c r="O5" s="75"/>
      <c r="P5" s="7"/>
      <c r="Q5" s="54" t="s">
        <v>88</v>
      </c>
      <c r="S5" s="47" t="s">
        <v>42</v>
      </c>
    </row>
    <row r="6" spans="1:19" ht="18" customHeight="1">
      <c r="A6" s="7"/>
      <c r="B6" s="73" t="s">
        <v>91</v>
      </c>
      <c r="C6" s="19"/>
      <c r="D6" s="36">
        <v>900000</v>
      </c>
      <c r="E6" s="37">
        <v>0.1</v>
      </c>
      <c r="F6" s="10">
        <f t="shared" si="0"/>
        <v>90000</v>
      </c>
      <c r="G6" s="19" t="s">
        <v>92</v>
      </c>
      <c r="H6" s="49" t="s">
        <v>39</v>
      </c>
      <c r="I6" s="38"/>
      <c r="J6" s="38"/>
      <c r="K6" s="39"/>
      <c r="L6" s="39"/>
      <c r="M6" s="39"/>
      <c r="N6" s="39"/>
      <c r="O6" s="75"/>
      <c r="P6" s="7"/>
      <c r="Q6" s="55" t="s">
        <v>92</v>
      </c>
      <c r="S6" s="47" t="s">
        <v>45</v>
      </c>
    </row>
    <row r="7" spans="1:19" ht="18" customHeight="1">
      <c r="A7" s="7"/>
      <c r="B7" s="73" t="s">
        <v>93</v>
      </c>
      <c r="C7" s="19"/>
      <c r="D7" s="36">
        <v>2600000</v>
      </c>
      <c r="E7" s="37">
        <v>0.75</v>
      </c>
      <c r="F7" s="10">
        <f t="shared" si="0"/>
        <v>1950000</v>
      </c>
      <c r="G7" s="19" t="s">
        <v>90</v>
      </c>
      <c r="H7" s="49" t="s">
        <v>45</v>
      </c>
      <c r="I7" s="38"/>
      <c r="J7" s="38"/>
      <c r="K7" s="39"/>
      <c r="L7" s="39"/>
      <c r="M7" s="39"/>
      <c r="N7" s="39"/>
      <c r="O7" s="75"/>
      <c r="P7" s="7"/>
      <c r="Q7" s="56" t="s">
        <v>90</v>
      </c>
    </row>
    <row r="8" spans="1:19" ht="18" customHeight="1">
      <c r="A8" s="7"/>
      <c r="B8" s="73" t="s">
        <v>94</v>
      </c>
      <c r="C8" s="19"/>
      <c r="D8" s="36">
        <v>2000000</v>
      </c>
      <c r="E8" s="37">
        <v>0.5</v>
      </c>
      <c r="F8" s="10">
        <f t="shared" si="0"/>
        <v>1000000</v>
      </c>
      <c r="G8" s="19" t="s">
        <v>95</v>
      </c>
      <c r="H8" s="49" t="s">
        <v>42</v>
      </c>
      <c r="I8" s="38"/>
      <c r="J8" s="38"/>
      <c r="K8" s="39"/>
      <c r="L8" s="39"/>
      <c r="M8" s="39"/>
      <c r="N8" s="39"/>
      <c r="O8" s="75"/>
      <c r="P8" s="7"/>
      <c r="Q8" s="57" t="s">
        <v>95</v>
      </c>
    </row>
    <row r="9" spans="1:19" ht="18" customHeight="1">
      <c r="A9" s="7"/>
      <c r="B9" s="73" t="s">
        <v>96</v>
      </c>
      <c r="C9" s="19"/>
      <c r="D9" s="36">
        <v>1600000</v>
      </c>
      <c r="E9" s="37">
        <v>0.25</v>
      </c>
      <c r="F9" s="10">
        <f t="shared" si="0"/>
        <v>400000</v>
      </c>
      <c r="G9" s="46" t="s">
        <v>2</v>
      </c>
      <c r="H9" s="49" t="s">
        <v>39</v>
      </c>
      <c r="I9" s="38"/>
      <c r="J9" s="38"/>
      <c r="K9" s="39"/>
      <c r="L9" s="39"/>
      <c r="M9" s="39"/>
      <c r="N9" s="39"/>
      <c r="O9" s="75"/>
      <c r="P9" s="7"/>
    </row>
    <row r="10" spans="1:19" ht="18" customHeight="1">
      <c r="A10" s="7"/>
      <c r="B10" s="73" t="s">
        <v>97</v>
      </c>
      <c r="C10" s="19"/>
      <c r="D10" s="36">
        <v>2750000</v>
      </c>
      <c r="E10" s="37">
        <v>0.35</v>
      </c>
      <c r="F10" s="10">
        <f t="shared" si="0"/>
        <v>962499.99999999988</v>
      </c>
      <c r="G10" s="19" t="s">
        <v>90</v>
      </c>
      <c r="H10" s="49" t="s">
        <v>45</v>
      </c>
      <c r="I10" s="38"/>
      <c r="J10" s="38"/>
      <c r="K10" s="39"/>
      <c r="L10" s="39"/>
      <c r="M10" s="39"/>
      <c r="N10" s="39"/>
      <c r="O10" s="75"/>
      <c r="P10" s="7"/>
    </row>
    <row r="11" spans="1:19" ht="18" customHeight="1">
      <c r="A11" s="7"/>
      <c r="B11" s="73" t="s">
        <v>98</v>
      </c>
      <c r="C11" s="19"/>
      <c r="D11" s="36">
        <v>850000</v>
      </c>
      <c r="E11" s="37">
        <v>0.9</v>
      </c>
      <c r="F11" s="10">
        <f t="shared" si="0"/>
        <v>765000</v>
      </c>
      <c r="G11" s="19" t="s">
        <v>92</v>
      </c>
      <c r="H11" s="49" t="s">
        <v>39</v>
      </c>
      <c r="I11" s="38"/>
      <c r="J11" s="38"/>
      <c r="K11" s="39"/>
      <c r="L11" s="39"/>
      <c r="M11" s="39"/>
      <c r="N11" s="39"/>
      <c r="O11" s="75"/>
      <c r="P11" s="7"/>
    </row>
    <row r="12" spans="1:19" ht="18" customHeight="1">
      <c r="A12" s="7"/>
      <c r="B12" s="73" t="s">
        <v>99</v>
      </c>
      <c r="C12" s="19"/>
      <c r="D12" s="36">
        <v>6750000</v>
      </c>
      <c r="E12" s="37">
        <v>0.6</v>
      </c>
      <c r="F12" s="10">
        <f t="shared" si="0"/>
        <v>4050000</v>
      </c>
      <c r="G12" s="19" t="s">
        <v>90</v>
      </c>
      <c r="H12" s="49" t="s">
        <v>45</v>
      </c>
      <c r="I12" s="38"/>
      <c r="J12" s="38"/>
      <c r="K12" s="39"/>
      <c r="L12" s="39"/>
      <c r="M12" s="39"/>
      <c r="N12" s="39"/>
      <c r="O12" s="75"/>
      <c r="P12" s="7"/>
    </row>
    <row r="13" spans="1:19" ht="18" customHeight="1">
      <c r="A13" s="7"/>
      <c r="B13" s="73" t="s">
        <v>100</v>
      </c>
      <c r="C13" s="19"/>
      <c r="D13" s="36">
        <v>2750000</v>
      </c>
      <c r="E13" s="37">
        <v>0.33</v>
      </c>
      <c r="F13" s="10">
        <f t="shared" si="0"/>
        <v>907500</v>
      </c>
      <c r="G13" s="19" t="s">
        <v>95</v>
      </c>
      <c r="H13" s="49" t="s">
        <v>42</v>
      </c>
      <c r="I13" s="38"/>
      <c r="J13" s="38"/>
      <c r="K13" s="39"/>
      <c r="L13" s="39"/>
      <c r="M13" s="39"/>
      <c r="N13" s="39"/>
      <c r="O13" s="75"/>
      <c r="P13" s="7"/>
    </row>
    <row r="14" spans="1:19" ht="18" customHeight="1">
      <c r="A14" s="7"/>
      <c r="B14" s="73"/>
      <c r="C14" s="19"/>
      <c r="D14" s="36"/>
      <c r="E14" s="37"/>
      <c r="F14" s="10">
        <f t="shared" si="0"/>
        <v>0</v>
      </c>
      <c r="G14" s="19"/>
      <c r="H14" s="49"/>
      <c r="I14" s="38"/>
      <c r="J14" s="38"/>
      <c r="K14" s="39"/>
      <c r="L14" s="39"/>
      <c r="M14" s="39"/>
      <c r="N14" s="39"/>
      <c r="O14" s="75"/>
      <c r="P14" s="7"/>
    </row>
    <row r="15" spans="1:19" ht="18" customHeight="1">
      <c r="A15" s="7"/>
      <c r="B15" s="73"/>
      <c r="C15" s="19"/>
      <c r="D15" s="36"/>
      <c r="E15" s="37"/>
      <c r="F15" s="10">
        <f t="shared" si="0"/>
        <v>0</v>
      </c>
      <c r="G15" s="19"/>
      <c r="H15" s="49"/>
      <c r="I15" s="38"/>
      <c r="J15" s="38"/>
      <c r="K15" s="39"/>
      <c r="L15" s="39"/>
      <c r="M15" s="39"/>
      <c r="N15" s="39"/>
      <c r="O15" s="75"/>
      <c r="P15" s="7"/>
    </row>
    <row r="16" spans="1:19" ht="18" customHeight="1">
      <c r="A16" s="7"/>
      <c r="B16" s="73"/>
      <c r="C16" s="19"/>
      <c r="D16" s="36"/>
      <c r="E16" s="37"/>
      <c r="F16" s="10">
        <f t="shared" si="0"/>
        <v>0</v>
      </c>
      <c r="G16" s="19"/>
      <c r="H16" s="49"/>
      <c r="I16" s="38"/>
      <c r="J16" s="38"/>
      <c r="K16" s="39"/>
      <c r="L16" s="39"/>
      <c r="M16" s="39"/>
      <c r="N16" s="39"/>
      <c r="O16" s="75"/>
      <c r="P16" s="7"/>
    </row>
    <row r="17" spans="1:16" ht="18" customHeight="1">
      <c r="A17" s="7"/>
      <c r="B17" s="73"/>
      <c r="C17" s="19"/>
      <c r="D17" s="36"/>
      <c r="E17" s="37"/>
      <c r="F17" s="10">
        <f t="shared" si="0"/>
        <v>0</v>
      </c>
      <c r="G17" s="19"/>
      <c r="H17" s="49"/>
      <c r="I17" s="38"/>
      <c r="J17" s="38"/>
      <c r="K17" s="39"/>
      <c r="L17" s="39"/>
      <c r="M17" s="39"/>
      <c r="N17" s="39"/>
      <c r="O17" s="75"/>
      <c r="P17" s="7"/>
    </row>
    <row r="18" spans="1:16" ht="18" customHeight="1">
      <c r="A18" s="7"/>
      <c r="B18" s="73"/>
      <c r="C18" s="19"/>
      <c r="D18" s="36"/>
      <c r="E18" s="37"/>
      <c r="F18" s="10">
        <f t="shared" si="0"/>
        <v>0</v>
      </c>
      <c r="G18" s="19"/>
      <c r="H18" s="49"/>
      <c r="I18" s="38"/>
      <c r="J18" s="38"/>
      <c r="K18" s="39"/>
      <c r="L18" s="39"/>
      <c r="M18" s="39"/>
      <c r="N18" s="39"/>
      <c r="O18" s="75"/>
      <c r="P18" s="7"/>
    </row>
    <row r="19" spans="1:16" ht="18" customHeight="1">
      <c r="A19" s="7"/>
      <c r="B19" s="73"/>
      <c r="C19" s="19"/>
      <c r="D19" s="36"/>
      <c r="E19" s="37"/>
      <c r="F19" s="10">
        <f t="shared" si="0"/>
        <v>0</v>
      </c>
      <c r="G19" s="19"/>
      <c r="H19" s="49"/>
      <c r="I19" s="38"/>
      <c r="J19" s="38"/>
      <c r="K19" s="39"/>
      <c r="L19" s="39"/>
      <c r="M19" s="39"/>
      <c r="N19" s="39"/>
      <c r="O19" s="75"/>
      <c r="P19" s="7"/>
    </row>
    <row r="20" spans="1:16" ht="18" customHeight="1">
      <c r="A20" s="7"/>
      <c r="B20" s="73"/>
      <c r="C20" s="19"/>
      <c r="D20" s="36"/>
      <c r="E20" s="37"/>
      <c r="F20" s="10">
        <f t="shared" si="0"/>
        <v>0</v>
      </c>
      <c r="G20" s="19"/>
      <c r="H20" s="49"/>
      <c r="I20" s="38"/>
      <c r="J20" s="38"/>
      <c r="K20" s="39"/>
      <c r="L20" s="39"/>
      <c r="M20" s="39"/>
      <c r="N20" s="39"/>
      <c r="O20" s="75"/>
      <c r="P20" s="7"/>
    </row>
    <row r="21" spans="1:16" ht="18" customHeight="1">
      <c r="A21" s="7"/>
      <c r="B21" s="73"/>
      <c r="C21" s="19"/>
      <c r="D21" s="36"/>
      <c r="E21" s="37"/>
      <c r="F21" s="10">
        <f t="shared" si="0"/>
        <v>0</v>
      </c>
      <c r="G21" s="19"/>
      <c r="H21" s="49"/>
      <c r="I21" s="38"/>
      <c r="J21" s="38"/>
      <c r="K21" s="39"/>
      <c r="L21" s="39"/>
      <c r="M21" s="39"/>
      <c r="N21" s="39"/>
      <c r="O21" s="75"/>
      <c r="P21" s="7"/>
    </row>
    <row r="22" spans="1:16" ht="18" customHeight="1">
      <c r="A22" s="7"/>
      <c r="B22" s="73"/>
      <c r="C22" s="19"/>
      <c r="D22" s="36"/>
      <c r="E22" s="37"/>
      <c r="F22" s="10">
        <f t="shared" si="0"/>
        <v>0</v>
      </c>
      <c r="G22" s="19"/>
      <c r="H22" s="49"/>
      <c r="I22" s="38"/>
      <c r="J22" s="38"/>
      <c r="K22" s="39"/>
      <c r="L22" s="39"/>
      <c r="M22" s="39"/>
      <c r="N22" s="39"/>
      <c r="O22" s="75"/>
      <c r="P22" s="7"/>
    </row>
    <row r="23" spans="1:16" ht="18" customHeight="1">
      <c r="A23" s="7"/>
      <c r="B23" s="73"/>
      <c r="C23" s="19"/>
      <c r="D23" s="36"/>
      <c r="E23" s="37"/>
      <c r="F23" s="10">
        <f t="shared" si="0"/>
        <v>0</v>
      </c>
      <c r="G23" s="19"/>
      <c r="H23" s="49"/>
      <c r="I23" s="38"/>
      <c r="J23" s="38"/>
      <c r="K23" s="39"/>
      <c r="L23" s="39"/>
      <c r="M23" s="39"/>
      <c r="N23" s="39"/>
      <c r="O23" s="75"/>
      <c r="P23" s="7"/>
    </row>
    <row r="24" spans="1:16" ht="18" customHeight="1">
      <c r="A24" s="7"/>
      <c r="B24" s="73"/>
      <c r="C24" s="19"/>
      <c r="D24" s="36"/>
      <c r="E24" s="37"/>
      <c r="F24" s="10">
        <f t="shared" si="0"/>
        <v>0</v>
      </c>
      <c r="G24" s="19"/>
      <c r="H24" s="49"/>
      <c r="I24" s="38"/>
      <c r="J24" s="38"/>
      <c r="K24" s="39"/>
      <c r="L24" s="39"/>
      <c r="M24" s="39"/>
      <c r="N24" s="39"/>
      <c r="O24" s="75"/>
      <c r="P24" s="7"/>
    </row>
    <row r="25" spans="1:16" ht="18" customHeight="1">
      <c r="A25" s="7"/>
      <c r="B25" s="73"/>
      <c r="C25" s="19"/>
      <c r="D25" s="36"/>
      <c r="E25" s="37"/>
      <c r="F25" s="10">
        <f t="shared" si="0"/>
        <v>0</v>
      </c>
      <c r="G25" s="19"/>
      <c r="H25" s="49"/>
      <c r="I25" s="38"/>
      <c r="J25" s="38"/>
      <c r="K25" s="39"/>
      <c r="L25" s="39"/>
      <c r="M25" s="39"/>
      <c r="N25" s="39"/>
      <c r="O25" s="75"/>
      <c r="P25" s="7"/>
    </row>
    <row r="26" spans="1:16" ht="18" customHeight="1" thickBot="1">
      <c r="A26" s="7"/>
      <c r="B26" s="74"/>
      <c r="C26" s="40"/>
      <c r="D26" s="41"/>
      <c r="E26" s="42"/>
      <c r="F26" s="18">
        <f t="shared" si="0"/>
        <v>0</v>
      </c>
      <c r="G26" s="40"/>
      <c r="H26" s="50"/>
      <c r="I26" s="43"/>
      <c r="J26" s="43"/>
      <c r="K26" s="44"/>
      <c r="L26" s="44"/>
      <c r="M26" s="44"/>
      <c r="N26" s="44"/>
      <c r="O26" s="76"/>
      <c r="P26" s="7"/>
    </row>
    <row r="27" spans="1:16" ht="24" customHeight="1">
      <c r="A27" s="7"/>
      <c r="B27" s="84">
        <f>SUBTOTAL(103,$B$4:$B$26)</f>
        <v>10</v>
      </c>
      <c r="C27" s="85"/>
      <c r="D27" s="86">
        <f>SUM(D4:D26)</f>
        <v>26200000</v>
      </c>
      <c r="E27" s="87">
        <f>SUBTOTAL(101,$E$4:$E$26)</f>
        <v>0.503</v>
      </c>
      <c r="F27" s="88">
        <f>SUM(F4:F26)</f>
        <v>13750000</v>
      </c>
      <c r="G27" s="85"/>
      <c r="H27" s="85"/>
      <c r="I27" s="89"/>
      <c r="J27" s="89"/>
      <c r="K27" s="90"/>
      <c r="L27" s="90"/>
      <c r="M27" s="90"/>
      <c r="N27" s="90"/>
      <c r="O27" s="91"/>
      <c r="P27" s="7"/>
    </row>
    <row r="28" spans="1:16" ht="15">
      <c r="C28" s="65"/>
    </row>
    <row r="29" spans="1:16" ht="30" customHeight="1">
      <c r="A29" s="7"/>
      <c r="B29" s="66" t="s">
        <v>70</v>
      </c>
      <c r="C29" s="8"/>
      <c r="D29" s="7"/>
      <c r="E29" s="7"/>
      <c r="F29" s="7"/>
      <c r="G29" s="9"/>
      <c r="H29" s="9"/>
      <c r="I29" s="9"/>
      <c r="J29" s="9"/>
      <c r="K29" s="7"/>
    </row>
    <row r="30" spans="1:16">
      <c r="B30" s="11" t="s">
        <v>101</v>
      </c>
      <c r="C30" s="14"/>
      <c r="D30" s="3"/>
      <c r="E30" s="11" t="s">
        <v>102</v>
      </c>
      <c r="F30" s="14"/>
      <c r="G30" s="5"/>
      <c r="H30" s="5"/>
      <c r="I30" s="1"/>
      <c r="J30" s="1"/>
    </row>
    <row r="31" spans="1:16" ht="15">
      <c r="B31" s="52" t="s">
        <v>2</v>
      </c>
      <c r="C31" s="60">
        <f>COUNTIF($G$4:$G$26,B31)</f>
        <v>1</v>
      </c>
      <c r="D31" s="3"/>
      <c r="E31" s="47" t="s">
        <v>39</v>
      </c>
      <c r="F31" s="61">
        <f>COUNTIF($H$4:$H$26,E31)</f>
        <v>4</v>
      </c>
      <c r="G31" s="5"/>
      <c r="H31" s="5"/>
      <c r="I31" s="1"/>
      <c r="J31" s="1"/>
    </row>
    <row r="32" spans="1:16" ht="15">
      <c r="B32" s="54" t="s">
        <v>88</v>
      </c>
      <c r="C32" s="60">
        <f>COUNTIF($G$4:$G$26,B32)</f>
        <v>1</v>
      </c>
      <c r="D32" s="3"/>
      <c r="E32" s="47" t="s">
        <v>42</v>
      </c>
      <c r="F32" s="61">
        <f>COUNTIF($H$4:$H$26,E32)</f>
        <v>2</v>
      </c>
      <c r="G32" s="5"/>
      <c r="H32" s="5"/>
      <c r="I32" s="1"/>
      <c r="J32" s="1"/>
    </row>
    <row r="33" spans="2:10">
      <c r="B33" s="55" t="s">
        <v>92</v>
      </c>
      <c r="C33" s="60">
        <f>COUNTIF($G$4:$G$26,B33)</f>
        <v>2</v>
      </c>
      <c r="D33" s="3"/>
      <c r="E33" s="47" t="s">
        <v>45</v>
      </c>
      <c r="F33" s="61">
        <f>COUNTIF($H$4:$H$26,E33)</f>
        <v>4</v>
      </c>
      <c r="G33" s="5"/>
      <c r="H33" s="5"/>
      <c r="I33" s="1"/>
      <c r="J33" s="1"/>
    </row>
    <row r="34" spans="2:10">
      <c r="B34" s="56" t="s">
        <v>90</v>
      </c>
      <c r="C34" s="60">
        <f>COUNTIF($G$4:$G$26,B34)</f>
        <v>4</v>
      </c>
      <c r="D34" s="3"/>
      <c r="E34" s="4"/>
      <c r="F34" s="5"/>
      <c r="G34" s="5"/>
      <c r="H34" s="5"/>
      <c r="I34" s="1"/>
      <c r="J34" s="1"/>
    </row>
    <row r="35" spans="2:10">
      <c r="B35" s="57" t="s">
        <v>95</v>
      </c>
      <c r="C35" s="60">
        <f>COUNTIF($G$4:$G$26,B35)</f>
        <v>2</v>
      </c>
      <c r="D35" s="3"/>
      <c r="E35" s="4"/>
      <c r="F35" s="5"/>
      <c r="G35" s="5"/>
      <c r="H35" s="5"/>
      <c r="I35" s="1"/>
      <c r="J35" s="1"/>
    </row>
    <row r="37" spans="2:10">
      <c r="B37" s="11" t="s">
        <v>13</v>
      </c>
    </row>
    <row r="38" spans="2:10">
      <c r="B38" s="52" t="s">
        <v>2</v>
      </c>
      <c r="C38" s="64">
        <f>SUMIF($G$4:$G$26,B38,$D$4:$D$26)</f>
        <v>1600000</v>
      </c>
    </row>
    <row r="39" spans="2:10">
      <c r="B39" s="54" t="s">
        <v>88</v>
      </c>
      <c r="C39" s="64">
        <f>SUMIF($G$4:$G$26,B39,$D$4:$D$26)</f>
        <v>2500000</v>
      </c>
    </row>
    <row r="40" spans="2:10">
      <c r="B40" s="55" t="s">
        <v>92</v>
      </c>
      <c r="C40" s="64">
        <f>SUMIF($G$4:$G$26,B40,$D$4:$D$26)</f>
        <v>1750000</v>
      </c>
    </row>
    <row r="41" spans="2:10">
      <c r="B41" s="56" t="s">
        <v>90</v>
      </c>
      <c r="C41" s="64">
        <f>SUMIF($G$4:$G$26,B41,$D$4:$D$26)</f>
        <v>15600000</v>
      </c>
    </row>
    <row r="42" spans="2:10">
      <c r="B42" s="57" t="s">
        <v>95</v>
      </c>
      <c r="C42" s="64">
        <f>SUMIF($G$4:$G$26,B42,$D$4:$D$26)</f>
        <v>4750000</v>
      </c>
    </row>
    <row r="43" spans="2:10">
      <c r="C43" s="65"/>
    </row>
  </sheetData>
  <mergeCells count="1">
    <mergeCell ref="B1:F1"/>
  </mergeCells>
  <phoneticPr fontId="11" type="noConversion"/>
  <conditionalFormatting sqref="B31:B35">
    <cfRule type="containsText" dxfId="20" priority="6" operator="containsText" text="Clôturé - Perdu">
      <formula>NOT(ISERROR(SEARCH("Clôturé - Perdu",B31)))</formula>
    </cfRule>
    <cfRule type="containsText" dxfId="19" priority="7" operator="containsText" text="Clôturé - Gagné">
      <formula>NOT(ISERROR(SEARCH("Clôturé - Gagné",B31)))</formula>
    </cfRule>
    <cfRule type="containsText" dxfId="18" priority="8" operator="containsText" text="Négociation">
      <formula>NOT(ISERROR(SEARCH("Négociation",B31)))</formula>
    </cfRule>
    <cfRule type="containsText" dxfId="17" priority="9" operator="containsText" text="Devis">
      <formula>NOT(ISERROR(SEARCH("Devis",B31)))</formula>
    </cfRule>
    <cfRule type="containsText" dxfId="16" priority="10" operator="containsText" text="Qualification">
      <formula>NOT(ISERROR(SEARCH("Qualification",B31)))</formula>
    </cfRule>
  </conditionalFormatting>
  <conditionalFormatting sqref="B38:B42">
    <cfRule type="containsText" dxfId="15" priority="1" operator="containsText" text="Clôturé - Perdu">
      <formula>NOT(ISERROR(SEARCH("Clôturé - Perdu",B38)))</formula>
    </cfRule>
    <cfRule type="containsText" dxfId="14" priority="2" operator="containsText" text="Clôturé - Gagné">
      <formula>NOT(ISERROR(SEARCH("Clôturé - Gagné",B38)))</formula>
    </cfRule>
    <cfRule type="containsText" dxfId="13" priority="3" operator="containsText" text="Négociation">
      <formula>NOT(ISERROR(SEARCH("Négociation",B38)))</formula>
    </cfRule>
    <cfRule type="containsText" dxfId="12" priority="4" operator="containsText" text="Devis">
      <formula>NOT(ISERROR(SEARCH("Devis",B38)))</formula>
    </cfRule>
    <cfRule type="containsText" dxfId="11" priority="5" operator="containsText" text="Qualification">
      <formula>NOT(ISERROR(SEARCH("Qualification",B38)))</formula>
    </cfRule>
  </conditionalFormatting>
  <conditionalFormatting sqref="E31:E33">
    <cfRule type="containsText" dxfId="10" priority="11" operator="containsText" text="GAGNÉ">
      <formula>NOT(ISERROR(SEARCH("GAGNÉ",E31)))</formula>
    </cfRule>
    <cfRule type="containsText" dxfId="9" priority="12" operator="containsText" text="PERDU">
      <formula>NOT(ISERROR(SEARCH("PERDU",E31)))</formula>
    </cfRule>
    <cfRule type="containsText" dxfId="8" priority="13" operator="containsText" text="OUVERT">
      <formula>NOT(ISERROR(SEARCH("OUVERT",E31)))</formula>
    </cfRule>
  </conditionalFormatting>
  <conditionalFormatting sqref="Q4:Q8 G4:G26">
    <cfRule type="containsText" dxfId="7" priority="14" operator="containsText" text="Clôturé - Perdu">
      <formula>NOT(ISERROR(SEARCH("Clôturé - Perdu",G4)))</formula>
    </cfRule>
    <cfRule type="containsText" dxfId="6" priority="15" operator="containsText" text="Clôturé - Gagné">
      <formula>NOT(ISERROR(SEARCH("Clôturé - Gagné",G4)))</formula>
    </cfRule>
    <cfRule type="containsText" dxfId="5" priority="16" operator="containsText" text="Négociation">
      <formula>NOT(ISERROR(SEARCH("Négociation",G4)))</formula>
    </cfRule>
    <cfRule type="containsText" dxfId="4" priority="17" operator="containsText" text="Devis">
      <formula>NOT(ISERROR(SEARCH("Devis",G4)))</formula>
    </cfRule>
    <cfRule type="containsText" dxfId="3" priority="18" operator="containsText" text="Qualification">
      <formula>NOT(ISERROR(SEARCH("Qualification",G4)))</formula>
    </cfRule>
  </conditionalFormatting>
  <conditionalFormatting sqref="S4:S6 H4:H26">
    <cfRule type="containsText" dxfId="2" priority="22" operator="containsText" text="GAGNÉ">
      <formula>NOT(ISERROR(SEARCH("GAGNÉ",H4)))</formula>
    </cfRule>
    <cfRule type="containsText" dxfId="1" priority="23" operator="containsText" text="PERDU">
      <formula>NOT(ISERROR(SEARCH("PERDU",H4)))</formula>
    </cfRule>
    <cfRule type="containsText" dxfId="0" priority="24" operator="containsText" text="OUVERT">
      <formula>NOT(ISERROR(SEARCH("OUVERT",H4)))</formula>
    </cfRule>
  </conditionalFormatting>
  <dataValidations count="2">
    <dataValidation type="list" allowBlank="1" showInputMessage="1" showErrorMessage="1" sqref="G4:G26" xr:uid="{6177F7E5-B2AA-674B-97FA-B8C85BD4A9F9}">
      <formula1>$Q$4:$Q$8</formula1>
    </dataValidation>
    <dataValidation type="list" allowBlank="1" showInputMessage="1" showErrorMessage="1" sqref="H4:H26" xr:uid="{2C9D6253-BBD0-8B46-8B97-1E39AA453A13}">
      <formula1>$S$4:$S$6</formula1>
    </dataValidation>
  </dataValidations>
  <pageMargins left="0.3" right="0.3" top="0.3" bottom="0.3" header="0" footer="0"/>
  <pageSetup scale="4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B47" sqref="B47"/>
    </sheetView>
  </sheetViews>
  <sheetFormatPr baseColWidth="10" defaultColWidth="10.83203125" defaultRowHeight="15"/>
  <cols>
    <col min="1" max="1" width="3.33203125" style="12" customWidth="1"/>
    <col min="2" max="2" width="88.33203125" style="12" customWidth="1"/>
    <col min="3" max="16384" width="10.83203125" style="12"/>
  </cols>
  <sheetData>
    <row r="1" spans="2:2" ht="20.25" customHeight="1"/>
    <row r="2" spans="2:2" ht="105" customHeight="1">
      <c r="B2" s="1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Tableau de bord CRM</vt:lpstr>
      <vt:lpstr>Clients potentiels</vt:lpstr>
      <vt:lpstr>Opportunités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2021-12-02T02:12:18Z</cp:lastPrinted>
  <dcterms:created xsi:type="dcterms:W3CDTF">2016-02-25T02:48:22Z</dcterms:created>
  <dcterms:modified xsi:type="dcterms:W3CDTF">2024-01-02T20:50:44Z</dcterms:modified>
</cp:coreProperties>
</file>