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legal-case-management-tracking-template-FILES-FR/"/>
    </mc:Choice>
  </mc:AlternateContent>
  <xr:revisionPtr revIDLastSave="0" documentId="13_ncr:1_{A86A7646-BABF-3D41-B5A6-A293118989DF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EXEMPLE   gestion des projets j" sheetId="11" r:id="rId1"/>
    <sheet name="VIERGE   gestion des projets ju" sheetId="1" r:id="rId2"/>
    <sheet name="Clés déroulantes — NE PAS SUPPR" sheetId="10" r:id="rId3"/>
    <sheet name="- Exclusion de responsabilité -" sheetId="8" r:id="rId4"/>
  </sheets>
  <externalReferences>
    <externalReference r:id="rId5"/>
  </externalReferences>
  <definedNames>
    <definedName name="_xlnm.Print_Area" localSheetId="0">'EXEMPLE   gestion des projets j'!$B$1:$N$49</definedName>
    <definedName name="_xlnm.Print_Area" localSheetId="1">'VIERGE   gestion des projets ju'!$B$1:$K$38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6" i="1" l="1"/>
  <c r="C37" i="1"/>
  <c r="C35" i="1"/>
  <c r="C30" i="1"/>
  <c r="C29" i="1"/>
  <c r="C28" i="1"/>
  <c r="C27" i="1"/>
  <c r="C26" i="1"/>
  <c r="C26" i="11"/>
  <c r="C37" i="11"/>
  <c r="C36" i="11"/>
  <c r="C35" i="11"/>
  <c r="C30" i="11"/>
  <c r="C29" i="11"/>
  <c r="C28" i="11"/>
  <c r="C27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G25" i="11"/>
  <c r="J23" i="11"/>
  <c r="I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L49" i="1"/>
  <c r="M49" i="1"/>
  <c r="N49" i="1"/>
  <c r="E49" i="1"/>
  <c r="F49" i="1"/>
  <c r="G49" i="1"/>
  <c r="H49" i="1"/>
  <c r="I49" i="1"/>
  <c r="J49" i="1"/>
  <c r="K49" i="1"/>
  <c r="D49" i="1"/>
  <c r="C49" i="1"/>
  <c r="I23" i="1"/>
  <c r="J23" i="1"/>
  <c r="F12" i="1"/>
  <c r="F13" i="1"/>
  <c r="F14" i="1"/>
  <c r="F15" i="1"/>
  <c r="F16" i="1"/>
  <c r="F17" i="1"/>
  <c r="F18" i="1"/>
  <c r="F19" i="1"/>
  <c r="F20" i="1"/>
  <c r="F21" i="1"/>
  <c r="F22" i="1"/>
  <c r="F11" i="1"/>
  <c r="C31" i="11"/>
  <c r="D26" i="11"/>
  <c r="G26" i="11"/>
  <c r="G26" i="1"/>
  <c r="G25" i="1"/>
  <c r="C38" i="11"/>
  <c r="D36" i="11"/>
  <c r="D27" i="11"/>
  <c r="D28" i="11"/>
  <c r="D29" i="11"/>
  <c r="D30" i="11"/>
  <c r="D37" i="11"/>
  <c r="D35" i="11"/>
  <c r="D38" i="11"/>
  <c r="C38" i="1"/>
  <c r="D36" i="1"/>
  <c r="C31" i="1"/>
  <c r="D27" i="1"/>
  <c r="D31" i="11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<sst xmlns="http://schemas.openxmlformats.org/spreadsheetml/2006/main" count="209" uniqueCount="74">
  <si>
    <t>Actions</t>
  </si>
  <si>
    <t>DATE</t>
  </si>
  <si>
    <t>%</t>
  </si>
  <si>
    <t>TOTAL</t>
  </si>
  <si>
    <t>00/00/0000</t>
  </si>
  <si>
    <t>John K</t>
  </si>
  <si>
    <t>Bob C.</t>
  </si>
  <si>
    <t>Kristin R.</t>
  </si>
  <si>
    <t>Donald W.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</si>
  <si>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</si>
  <si>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Clés déroulantes — NE PAS SUPPRIMER</t>
  </si>
  <si>
    <t>STATUT</t>
  </si>
  <si>
    <t>PRIORITÉ</t>
  </si>
  <si>
    <t>Non commencé</t>
  </si>
  <si>
    <t>Élevée</t>
  </si>
  <si>
    <t>En cours</t>
  </si>
  <si>
    <t>Moyenne</t>
  </si>
  <si>
    <t>Terminé</t>
  </si>
  <si>
    <t>Faible</t>
  </si>
  <si>
    <t>En retard</t>
  </si>
  <si>
    <t>En attente</t>
  </si>
  <si>
    <t>MODÈLE DE GESTION DE PROJET JURIDIQUE</t>
  </si>
  <si>
    <t>NOM DE L’ENTREPRISE</t>
  </si>
  <si>
    <t>% D’AVANCEMENT</t>
  </si>
  <si>
    <t>Nom</t>
  </si>
  <si>
    <t>ÉCHÉANCIER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</si>
  <si>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</si>
  <si>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</si>
  <si>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</si>
  <si>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</si>
  <si>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</si>
  <si>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</si>
  <si>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</si>
  <si>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TRAVAIL ESTIMÉ</t>
  </si>
  <si>
    <t>TRAVAIL RÉEL</t>
  </si>
  <si>
    <t>COMMENTAIRES</t>
  </si>
  <si>
    <t>TOTAUX</t>
  </si>
  <si>
    <t>STATUT DE LA TÂCHE EN %</t>
  </si>
  <si>
    <t>PRÉVISION ET COÛT RÉEL</t>
  </si>
  <si>
    <t>NOMBRE</t>
  </si>
  <si>
    <t>PLANIFIÉ</t>
  </si>
  <si>
    <t>RÉALITÉ</t>
  </si>
  <si>
    <t>PRIORITÉ DE LA TÂCHE %</t>
  </si>
  <si>
    <t>ÉLÉMENTS EN ATTENTE</t>
  </si>
  <si>
    <t>Décisions</t>
  </si>
  <si>
    <t xml:space="preserve">Demandes de changement </t>
  </si>
  <si>
    <t>TOTAUX DU PROJET</t>
  </si>
  <si>
    <t>ESTIMATION</t>
  </si>
  <si>
    <t>NOM DU PROJET</t>
  </si>
  <si>
    <t>ASSOCIÉ GÉNÉRAL</t>
  </si>
  <si>
    <t>ENTREPRISE</t>
  </si>
  <si>
    <t>PLAIDEUR EN DÉFENSE</t>
  </si>
  <si>
    <t>PROPRIÉTÉ INTELLECTUELLE</t>
  </si>
  <si>
    <t>FAILLITE</t>
  </si>
  <si>
    <t>ADMINISTRATEUR DE PROJET</t>
  </si>
  <si>
    <t>Partenaires juridiques Bêta</t>
  </si>
  <si>
    <t>ÉCHÉANCIER DE LA TÂCHE</t>
  </si>
  <si>
    <t>Constitution d’une entreprise</t>
  </si>
  <si>
    <t>Acquisition d’entreprises</t>
  </si>
  <si>
    <t>Défense en responsabilité</t>
  </si>
  <si>
    <t>Demande de brevet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</si>
  <si>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</si>
  <si>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</si>
  <si>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</si>
  <si>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</si>
  <si>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</si>
  <si>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</si>
  <si>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</si>
  <si>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</si>
  <si>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Projet 1</t>
  </si>
  <si>
    <t>Projet 2</t>
  </si>
  <si>
    <t>Projet 3</t>
  </si>
  <si>
    <t>Projet 4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</si>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</sst>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€&quot;_-;\-* #,##0.00\ &quot;€&quot;_-;_-* &quot;-&quot;??\ &quot;€&quot;_-;_-@_-"/>
    <numFmt numFmtId="165" formatCode="m/d;@"/>
    <numFmt numFmtId="166" formatCode="mm/dd"/>
    <numFmt numFmtId="167" formatCode="mm/dd/yy;@"/>
    <numFmt numFmtId="168" formatCode="&quot;€&quot;#,##0.00"/>
  </numFmts>
  <fonts count="2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3"/>
      <color theme="1"/>
      <name val="Century Gothic"/>
      <family val="2"/>
    </font>
    <font>
      <sz val="13"/>
      <color rgb="FF000000"/>
      <name val="Century Gothic"/>
      <family val="2"/>
    </font>
    <font>
      <sz val="22"/>
      <color theme="1"/>
      <name val="Century Gothic"/>
      <family val="2"/>
    </font>
    <font>
      <sz val="10"/>
      <color theme="8" tint="-0.249977111117893"/>
      <name val="Century Gothic"/>
      <family val="1"/>
    </font>
    <font>
      <sz val="12"/>
      <color theme="8" tint="-0.249977111117893"/>
      <name val="Century Gothic"/>
      <family val="1"/>
    </font>
    <font>
      <b/>
      <sz val="10"/>
      <color theme="1"/>
      <name val="Century Gothic"/>
      <family val="2"/>
    </font>
    <font>
      <sz val="22"/>
      <color theme="8" tint="-0.249977111117893"/>
      <name val="Century Gothic"/>
      <family val="1"/>
    </font>
    <font>
      <sz val="16"/>
      <color theme="8" tint="-0.249977111117893"/>
      <name val="Century Gothic"/>
      <family val="1"/>
    </font>
    <font>
      <sz val="12"/>
      <color theme="0"/>
      <name val="Century Gothic"/>
      <family val="1"/>
    </font>
    <font>
      <sz val="10"/>
      <color theme="0"/>
      <name val="Century Gothic"/>
      <family val="1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mediumDashed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93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5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5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6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6" xfId="0" applyNumberFormat="1" applyFont="1" applyFill="1" applyBorder="1" applyAlignment="1">
      <alignment horizontal="center" vertical="center"/>
    </xf>
    <xf numFmtId="9" fontId="11" fillId="13" borderId="6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7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16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7" xfId="0" applyFont="1" applyFill="1" applyBorder="1" applyAlignment="1">
      <alignment horizontal="left" vertical="center" wrapText="1" indent="1"/>
    </xf>
    <xf numFmtId="0" fontId="7" fillId="0" borderId="0" xfId="5"/>
    <xf numFmtId="167" fontId="17" fillId="2" borderId="8" xfId="0" applyNumberFormat="1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left" vertical="center" wrapText="1" indent="1" readingOrder="1"/>
    </xf>
    <xf numFmtId="9" fontId="17" fillId="2" borderId="8" xfId="6" applyFont="1" applyFill="1" applyBorder="1" applyAlignment="1">
      <alignment horizontal="center" vertical="center" wrapText="1"/>
    </xf>
    <xf numFmtId="9" fontId="17" fillId="2" borderId="0" xfId="6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2" fontId="21" fillId="15" borderId="1" xfId="0" applyNumberFormat="1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right" vertical="center" wrapText="1"/>
    </xf>
    <xf numFmtId="0" fontId="6" fillId="7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8" fontId="4" fillId="0" borderId="1" xfId="0" applyNumberFormat="1" applyFont="1" applyBorder="1" applyAlignment="1">
      <alignment horizontal="left" vertical="center" indent="1"/>
    </xf>
    <xf numFmtId="168" fontId="4" fillId="0" borderId="4" xfId="0" applyNumberFormat="1" applyFont="1" applyBorder="1" applyAlignment="1">
      <alignment horizontal="left" vertical="center" indent="1"/>
    </xf>
    <xf numFmtId="0" fontId="4" fillId="2" borderId="9" xfId="0" applyFont="1" applyFill="1" applyBorder="1" applyAlignment="1">
      <alignment wrapText="1"/>
    </xf>
    <xf numFmtId="0" fontId="23" fillId="2" borderId="9" xfId="0" applyFont="1" applyFill="1" applyBorder="1" applyAlignment="1">
      <alignment vertical="center" wrapText="1"/>
    </xf>
    <xf numFmtId="0" fontId="24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22" fillId="16" borderId="10" xfId="0" applyFont="1" applyFill="1" applyBorder="1" applyAlignment="1">
      <alignment horizontal="center" vertical="center" wrapText="1"/>
    </xf>
    <xf numFmtId="164" fontId="4" fillId="2" borderId="10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4" fillId="2" borderId="10" xfId="0" applyFont="1" applyFill="1" applyBorder="1" applyAlignment="1">
      <alignment horizontal="left" vertical="center" wrapText="1" indent="1"/>
    </xf>
    <xf numFmtId="0" fontId="22" fillId="17" borderId="10" xfId="0" applyFont="1" applyFill="1" applyBorder="1" applyAlignment="1">
      <alignment horizontal="left" vertical="center" wrapText="1" indent="1"/>
    </xf>
    <xf numFmtId="0" fontId="22" fillId="5" borderId="10" xfId="0" applyFont="1" applyFill="1" applyBorder="1" applyAlignment="1">
      <alignment horizontal="right" vertical="center" wrapText="1" indent="1"/>
    </xf>
    <xf numFmtId="164" fontId="21" fillId="5" borderId="10" xfId="0" applyNumberFormat="1" applyFont="1" applyFill="1" applyBorder="1" applyAlignment="1">
      <alignment vertical="center" wrapText="1"/>
    </xf>
    <xf numFmtId="2" fontId="4" fillId="2" borderId="3" xfId="0" applyNumberFormat="1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left" vertical="center" indent="1"/>
    </xf>
    <xf numFmtId="0" fontId="4" fillId="19" borderId="1" xfId="0" applyFont="1" applyFill="1" applyBorder="1" applyAlignment="1">
      <alignment horizontal="left" vertical="center" indent="1"/>
    </xf>
    <xf numFmtId="0" fontId="4" fillId="2" borderId="13" xfId="0" applyFont="1" applyFill="1" applyBorder="1" applyAlignment="1">
      <alignment horizontal="left" vertical="center" wrapText="1" indent="1"/>
    </xf>
    <xf numFmtId="0" fontId="4" fillId="2" borderId="14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vertical="center"/>
    </xf>
    <xf numFmtId="0" fontId="17" fillId="2" borderId="8" xfId="0" applyFont="1" applyFill="1" applyBorder="1" applyAlignment="1">
      <alignment horizontal="left" vertical="center" wrapText="1" indent="1"/>
    </xf>
    <xf numFmtId="0" fontId="6" fillId="7" borderId="12" xfId="0" applyFont="1" applyFill="1" applyBorder="1" applyAlignment="1">
      <alignment horizontal="left" vertical="center" wrapText="1" indent="1"/>
    </xf>
    <xf numFmtId="0" fontId="6" fillId="7" borderId="0" xfId="0" applyFont="1" applyFill="1" applyAlignment="1">
      <alignment horizontal="left" vertical="center" wrapText="1" indent="1"/>
    </xf>
    <xf numFmtId="0" fontId="23" fillId="2" borderId="9" xfId="0" applyFont="1" applyFill="1" applyBorder="1" applyAlignment="1">
      <alignment vertical="center" wrapText="1"/>
    </xf>
    <xf numFmtId="0" fontId="27" fillId="8" borderId="0" xfId="7" applyFont="1" applyFill="1" applyAlignment="1">
      <alignment horizontal="center" vertical="center"/>
    </xf>
    <xf numFmtId="0" fontId="24" fillId="2" borderId="11" xfId="0" applyFont="1" applyFill="1" applyBorder="1" applyAlignment="1">
      <alignment horizontal="left" vertical="center" wrapText="1"/>
    </xf>
    <xf numFmtId="0" fontId="21" fillId="15" borderId="10" xfId="0" applyFont="1" applyFill="1" applyBorder="1" applyAlignment="1">
      <alignment horizontal="center" vertical="center" wrapText="1"/>
    </xf>
    <xf numFmtId="0" fontId="25" fillId="18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50"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'EXEMPLE   gestion des projets j'!$D$10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'EXEMPLE   gestion des projets j'!$B$11:$B$22</c:f>
              <c:strCache>
                <c:ptCount val="12"/>
                <c:pt idx="0">
                  <c:v>Constitution d’une entreprise</c:v>
                </c:pt>
                <c:pt idx="1">
                  <c:v>Acquisition d’entreprises</c:v>
                </c:pt>
                <c:pt idx="2">
                  <c:v>Défense en responsabilité</c:v>
                </c:pt>
                <c:pt idx="3">
                  <c:v>Demande de brevet</c:v>
                </c:pt>
                <c:pt idx="4">
                  <c:v>Tâche 5</c:v>
                </c:pt>
                <c:pt idx="5">
                  <c:v>Tâche 6</c:v>
                </c:pt>
                <c:pt idx="6">
                  <c:v>Tâche 7</c:v>
                </c:pt>
                <c:pt idx="7">
                  <c:v>Tâche 8</c:v>
                </c:pt>
                <c:pt idx="8">
                  <c:v>Tâche 9</c:v>
                </c:pt>
                <c:pt idx="9">
                  <c:v>Tâche 10</c:v>
                </c:pt>
                <c:pt idx="10">
                  <c:v>Tâche 11</c:v>
                </c:pt>
                <c:pt idx="11">
                  <c:v>Tâche 12</c:v>
                </c:pt>
              </c:strCache>
            </c:strRef>
          </c:cat>
          <c:val>
            <c:numRef>
              <c:f>'EXEMPLE   gestion des projets j'!$D$11:$D$22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C-40CC-BF43-2C1A90D373C2}"/>
            </c:ext>
          </c:extLst>
        </c:ser>
        <c:ser>
          <c:idx val="1"/>
          <c:order val="1"/>
          <c:tx>
            <c:strRef>
              <c:f>'EXEMPLE   gestion des projets j'!$F$10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5C-40CC-BF43-2C1A90D373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5C-40CC-BF43-2C1A90D373C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5C-40CC-BF43-2C1A90D373C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45C-40CC-BF43-2C1A90D373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5C-40CC-BF43-2C1A90D373C2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5C-40CC-BF43-2C1A90D373C2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5C-40CC-BF43-2C1A90D373C2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5C-40CC-BF43-2C1A90D373C2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45C-40CC-BF43-2C1A90D373C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45C-40CC-BF43-2C1A90D373C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45C-40CC-BF43-2C1A90D373C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45C-40CC-BF43-2C1A90D373C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45C-40CC-BF43-2C1A90D373C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45C-40CC-BF43-2C1A90D373C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45C-40CC-BF43-2C1A90D373C2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45C-40CC-BF43-2C1A90D373C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45C-40CC-BF43-2C1A90D373C2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45C-40CC-BF43-2C1A90D373C2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45C-40CC-BF43-2C1A90D373C2}"/>
              </c:ext>
            </c:extLst>
          </c:dPt>
          <c:cat>
            <c:strRef>
              <c:f>'EXEMPLE   gestion des projets j'!$B$11:$B$22</c:f>
              <c:strCache>
                <c:ptCount val="12"/>
                <c:pt idx="0">
                  <c:v>Constitution d’une entreprise</c:v>
                </c:pt>
                <c:pt idx="1">
                  <c:v>Acquisition d’entreprises</c:v>
                </c:pt>
                <c:pt idx="2">
                  <c:v>Défense en responsabilité</c:v>
                </c:pt>
                <c:pt idx="3">
                  <c:v>Demande de brevet</c:v>
                </c:pt>
                <c:pt idx="4">
                  <c:v>Tâche 5</c:v>
                </c:pt>
                <c:pt idx="5">
                  <c:v>Tâche 6</c:v>
                </c:pt>
                <c:pt idx="6">
                  <c:v>Tâche 7</c:v>
                </c:pt>
                <c:pt idx="7">
                  <c:v>Tâche 8</c:v>
                </c:pt>
                <c:pt idx="8">
                  <c:v>Tâche 9</c:v>
                </c:pt>
                <c:pt idx="9">
                  <c:v>Tâche 10</c:v>
                </c:pt>
                <c:pt idx="10">
                  <c:v>Tâche 11</c:v>
                </c:pt>
                <c:pt idx="11">
                  <c:v>Tâche 12</c:v>
                </c:pt>
              </c:strCache>
            </c:strRef>
          </c:cat>
          <c:val>
            <c:numRef>
              <c:f>'EXEMPLE   gestion des projets j'!$F$11:$F$22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45C-40CC-BF43-2C1A90D37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'VIERGE   gestion des projets ju'!$F$34:$F$36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'VIERGE   gestion des projets ju'!$G$34:$G$36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   gestion des projets ju'!$B$35:$B$37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   gestion des projets ju'!$C$35:$C$37</c:f>
              <c:numCache>
                <c:formatCode>0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   gestion des projets ju'!$B$35:$B$37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   gestion des projets ju'!$C$35:$C$37</c:f>
              <c:numCache>
                <c:formatCode>0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fr-FR" sz="1800" b="1">
                <a:solidFill>
                  <a:schemeClr val="tx1"/>
                </a:solidFill>
                <a:latin typeface="Century Gothic" panose="020B0502020202020204" pitchFamily="34" charset="0"/>
              </a:rPr>
              <a:t>TRAVAIL ESTIMÉ </a:t>
            </a:r>
            <a:r>
              <a:rPr lang="fr-FR" sz="1800" b="1" baseline="0">
                <a:solidFill>
                  <a:schemeClr val="tx1"/>
                </a:solidFill>
                <a:latin typeface="Century Gothic" panose="020B0502020202020204" pitchFamily="34" charset="0"/>
              </a:rPr>
              <a:t>ET TRAVAIL RÉEL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0-4C2F-8AEE-69C3470A9040}"/>
              </c:ext>
            </c:extLst>
          </c:dPt>
          <c:dPt>
            <c:idx val="1"/>
            <c:bubble3D val="0"/>
            <c:spPr>
              <a:solidFill>
                <a:schemeClr val="accent3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E0-4C2F-8AEE-69C3470A90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'VIERGE   gestion des projets ju'!$I$23:$J$23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0-42B6-A405-46FF6551E4C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2B66-4924-83D7-F5B21D750A2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2B66-4924-83D7-F5B21D750A2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2B66-4924-83D7-F5B21D750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B66-4924-83D7-F5B21D750A2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2B66-4924-83D7-F5B21D750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   gestion des projets j'!$B$26:$B$30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   gestion des projets j'!$C$26:$C$30</c:f>
              <c:numCache>
                <c:formatCode>0</c:formatCode>
                <c:ptCount val="5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66-4924-83D7-F5B21D750A25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2B66-4924-83D7-F5B21D750A2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2B66-4924-83D7-F5B21D750A2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2B66-4924-83D7-F5B21D750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2B66-4924-83D7-F5B21D750A2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2B66-4924-83D7-F5B21D750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   gestion des projets j'!$B$26:$B$30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   gestion des projets j'!$C$26:$C$30</c:f>
              <c:numCache>
                <c:formatCode>0</c:formatCode>
                <c:ptCount val="5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B66-4924-83D7-F5B21D75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PRÉVISION</a:t>
            </a:r>
            <a:r>
              <a:rPr lang="fr-FR" baseline="0">
                <a:latin typeface="Century Gothic" panose="020B0502020202020204" pitchFamily="34" charset="0"/>
              </a:rPr>
              <a:t> ET COÛT RÉEL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0421-4FF0-8F6E-A981A591099C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0421-4FF0-8F6E-A981A591099C}"/>
              </c:ext>
            </c:extLst>
          </c:dPt>
          <c:cat>
            <c:strRef>
              <c:f>'EXEMPLE   gestion des projets j'!$F$25:$F$26</c:f>
              <c:strCache>
                <c:ptCount val="2"/>
                <c:pt idx="0">
                  <c:v>PLANIFIÉ</c:v>
                </c:pt>
                <c:pt idx="1">
                  <c:v>RÉALITÉ</c:v>
                </c:pt>
              </c:strCache>
            </c:strRef>
          </c:cat>
          <c:val>
            <c:numRef>
              <c:f>'EXEMPLE   gestion des projets j'!$G$25:$G$26</c:f>
              <c:numCache>
                <c:formatCode>"€"#,##0.00</c:formatCode>
                <c:ptCount val="2"/>
                <c:pt idx="0">
                  <c:v>237741</c:v>
                </c:pt>
                <c:pt idx="1">
                  <c:v>219757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21-4FF0-8F6E-A981A591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in val="15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inorUnit val="5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27F-4178-8B1A-6EE24940B74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27F-4178-8B1A-6EE24940B74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227F-4178-8B1A-6EE24940B742}"/>
              </c:ext>
            </c:extLst>
          </c:dPt>
          <c:cat>
            <c:strRef>
              <c:f>'EXEMPLE   gestion des projets j'!$F$34:$F$36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'EXEMPLE   gestion des projets j'!$G$34:$G$36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7F-4178-8B1A-6EE24940B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4360-4E84-ACFF-70366CA70A36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360-4E84-ACFF-70366CA70A36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4360-4E84-ACFF-70366CA70A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360-4E84-ACFF-70366CA70A36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4360-4E84-ACFF-70366CA70A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   gestion des projets j'!$B$35:$B$37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   gestion des projets j'!$C$35:$C$37</c:f>
              <c:numCache>
                <c:formatCode>0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60-4E84-ACFF-70366CA70A36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4360-4E84-ACFF-70366CA70A36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4360-4E84-ACFF-70366CA70A36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4360-4E84-ACFF-70366CA70A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4360-4E84-ACFF-70366CA70A36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4360-4E84-ACFF-70366CA70A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   gestion des projets j'!$B$35:$B$37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   gestion des projets j'!$C$35:$C$37</c:f>
              <c:numCache>
                <c:formatCode>0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60-4E84-ACFF-70366CA7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fr-FR" sz="1800" b="1">
                <a:solidFill>
                  <a:schemeClr val="tx1"/>
                </a:solidFill>
                <a:latin typeface="Century Gothic" panose="020B0502020202020204" pitchFamily="34" charset="0"/>
              </a:rPr>
              <a:t>TRAVAIL ESTIMÉ </a:t>
            </a:r>
            <a:r>
              <a:rPr lang="fr-FR" sz="1800" b="1" baseline="0">
                <a:solidFill>
                  <a:schemeClr val="tx1"/>
                </a:solidFill>
                <a:latin typeface="Century Gothic" panose="020B0502020202020204" pitchFamily="34" charset="0"/>
              </a:rPr>
              <a:t>ET TRAVAIL RÉEL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3-4C13-A130-256FFF1FB2D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3-4C13-A130-256FFF1FB2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'EXEMPLE   gestion des projets j'!$I$23:$J$23</c:f>
              <c:numCache>
                <c:formatCode>0.00</c:formatCode>
                <c:ptCount val="2"/>
                <c:pt idx="0">
                  <c:v>128.5</c:v>
                </c:pt>
                <c:pt idx="1">
                  <c:v>125.5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3-4C13-A130-256FFF1FB2D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   gestion des projets ju'!$D$10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'VIERGE   gestion des projets ju'!$B$11:$B$22</c:f>
              <c:numCache>
                <c:formatCode>General</c:formatCode>
                <c:ptCount val="12"/>
              </c:numCache>
            </c:numRef>
          </c:cat>
          <c:val>
            <c:numRef>
              <c:f>'VIERGE   gestion des projets ju'!$D$11:$D$22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'VIERGE   gestion des projets ju'!$F$10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numRef>
              <c:f>'VIERGE   gestion des projets ju'!$B$11:$B$22</c:f>
              <c:numCache>
                <c:formatCode>General</c:formatCode>
                <c:ptCount val="12"/>
              </c:numCache>
            </c:numRef>
          </c:cat>
          <c:val>
            <c:numRef>
              <c:f>'VIERGE   gestion des projets ju'!$F$11:$F$22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   gestion des projets ju'!$B$26:$B$30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   gestion des projets ju'!$C$26:$C$30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   gestion des projets ju'!$B$26:$B$30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   gestion des projets ju'!$C$26:$C$30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PRÉVISION</a:t>
            </a:r>
            <a:r>
              <a:rPr lang="fr-FR" baseline="0">
                <a:latin typeface="Century Gothic" panose="020B0502020202020204" pitchFamily="34" charset="0"/>
              </a:rPr>
              <a:t> ET COÛT RÉEL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'VIERGE   gestion des projets ju'!$F$25:$F$26</c:f>
              <c:strCache>
                <c:ptCount val="2"/>
                <c:pt idx="0">
                  <c:v>PLANIFIÉ</c:v>
                </c:pt>
                <c:pt idx="1">
                  <c:v>RÉALITÉ</c:v>
                </c:pt>
              </c:strCache>
            </c:strRef>
          </c:cat>
          <c:val>
            <c:numRef>
              <c:f>'VIERGE   gestion des projets ju'!$G$25:$G$26</c:f>
              <c:numCache>
                <c:formatCode>"€"#,##0.00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in val="15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inorUnit val="5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hyperlink" Target="https://fr.smartsheet.com/try-it?trp=17876&amp;utm_language=FR&amp;utm_source=template-excel&amp;utm_medium=content&amp;utm_campaign=ic-Legal+Project+Management-excel-17876-fr&amp;lpa=ic+Legal+Project+Management+excel+17876+fr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14</xdr:col>
      <xdr:colOff>11906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A506E4-E1B1-489A-B7E3-4583E56E3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FDE0D9-4E3C-48A7-8D6F-60C4C0513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390526</xdr:colOff>
      <xdr:row>6</xdr:row>
      <xdr:rowOff>433387</xdr:rowOff>
    </xdr:from>
    <xdr:to>
      <xdr:col>13</xdr:col>
      <xdr:colOff>1012031</xdr:colOff>
      <xdr:row>6</xdr:row>
      <xdr:rowOff>3128962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AEE7C3-F6EC-44D0-B36B-FF8EF0272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13494</xdr:colOff>
      <xdr:row>5</xdr:row>
      <xdr:rowOff>130969</xdr:rowOff>
    </xdr:from>
    <xdr:to>
      <xdr:col>13</xdr:col>
      <xdr:colOff>1121568</xdr:colOff>
      <xdr:row>5</xdr:row>
      <xdr:rowOff>3276600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90B7FC-AD73-474D-B85F-5E699ADFF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3676A8-8833-4FB4-85C9-A0FF3DFB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157162</xdr:colOff>
      <xdr:row>6</xdr:row>
      <xdr:rowOff>542924</xdr:rowOff>
    </xdr:from>
    <xdr:to>
      <xdr:col>4</xdr:col>
      <xdr:colOff>247651</xdr:colOff>
      <xdr:row>6</xdr:row>
      <xdr:rowOff>3981449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EFF75F-F93F-4C1B-BDF2-5F5E941D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673100</xdr:colOff>
      <xdr:row>0</xdr:row>
      <xdr:rowOff>63500</xdr:rowOff>
    </xdr:from>
    <xdr:to>
      <xdr:col>14</xdr:col>
      <xdr:colOff>0</xdr:colOff>
      <xdr:row>0</xdr:row>
      <xdr:rowOff>523167</xdr:rowOff>
    </xdr:to>
    <xdr:pic>
      <xdr:nvPicPr>
        <xdr:cNvPr id="7" name="Picture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3911038-1B39-3422-882B-9DB96DD0F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135600" y="63500"/>
          <a:ext cx="4051300" cy="459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14</xdr:col>
      <xdr:colOff>11906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390526</xdr:colOff>
      <xdr:row>6</xdr:row>
      <xdr:rowOff>433387</xdr:rowOff>
    </xdr:from>
    <xdr:to>
      <xdr:col>13</xdr:col>
      <xdr:colOff>1012031</xdr:colOff>
      <xdr:row>6</xdr:row>
      <xdr:rowOff>3128962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13494</xdr:colOff>
      <xdr:row>5</xdr:row>
      <xdr:rowOff>130969</xdr:rowOff>
    </xdr:from>
    <xdr:to>
      <xdr:col>13</xdr:col>
      <xdr:colOff>1121568</xdr:colOff>
      <xdr:row>5</xdr:row>
      <xdr:rowOff>3276600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157162</xdr:colOff>
      <xdr:row>6</xdr:row>
      <xdr:rowOff>542924</xdr:rowOff>
    </xdr:from>
    <xdr:to>
      <xdr:col>4</xdr:col>
      <xdr:colOff>247651</xdr:colOff>
      <xdr:row>6</xdr:row>
      <xdr:rowOff>3981449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8392F7-4C99-98DE-E71F-A300072550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180978</xdr:colOff>
      <xdr:row>3</xdr:row>
      <xdr:rowOff>142875</xdr:rowOff>
    </xdr:from>
    <xdr:to>
      <xdr:col>18</xdr:col>
      <xdr:colOff>552454</xdr:colOff>
      <xdr:row>4</xdr:row>
      <xdr:rowOff>3727450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C4DC5B-11F2-4754-A0CC-4611192BA3B6}"/>
            </a:ext>
          </a:extLst>
        </xdr:cNvPr>
        <xdr:cNvGrpSpPr/>
      </xdr:nvGrpSpPr>
      <xdr:grpSpPr>
        <a:xfrm>
          <a:off x="22367878" y="1476375"/>
          <a:ext cx="2974976" cy="4029075"/>
          <a:chOff x="16992600" y="6759575"/>
          <a:chExt cx="2955667" cy="4022725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AA9BDD25-E87D-4BBE-0FAB-51174AE30E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5DAF4CC-5450-2181-F820-54ED430FA4C7}"/>
              </a:ext>
            </a:extLst>
          </xdr:cNvPr>
          <xdr:cNvSpPr txBox="1"/>
        </xdr:nvSpPr>
        <xdr:spPr>
          <a:xfrm>
            <a:off x="17535681" y="6759575"/>
            <a:ext cx="2412586" cy="1447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9" name="Picture 8">
            <a:extLst>
              <a:ext uri="{FF2B5EF4-FFF2-40B4-BE49-F238E27FC236}">
                <a16:creationId xmlns:a16="http://schemas.microsoft.com/office/drawing/2014/main" id="{6639D4F9-3D36-6323-2A93-E5E02ABF0A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876&amp;utm_language=FR&amp;utm_source=template-excel&amp;utm_medium=content&amp;utm_campaign=ic-Legal+Project+Management-excel-17876-fr&amp;lpa=ic+Legal+Project+Management+excel+17876+f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72749-2561-42CD-9FBC-F8409EC4A654}">
  <sheetPr>
    <tabColor theme="3" tint="0.59999389629810485"/>
    <pageSetUpPr fitToPage="1"/>
  </sheetPr>
  <dimension ref="A1:JU1026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6" customWidth="1"/>
    <col min="2" max="2" width="35.83203125" style="6" customWidth="1"/>
    <col min="3" max="5" width="20.6640625" style="6" customWidth="1"/>
    <col min="6" max="6" width="24.83203125" style="6" customWidth="1"/>
    <col min="7" max="14" width="20.6640625" style="6" customWidth="1"/>
    <col min="15" max="15" width="3.1640625" style="6" customWidth="1"/>
    <col min="16" max="16" width="11" style="6"/>
    <col min="17" max="17" width="9" style="6" customWidth="1"/>
    <col min="18" max="16384" width="11" style="6"/>
  </cols>
  <sheetData>
    <row r="1" spans="1:257" ht="45" customHeight="1">
      <c r="A1" s="1"/>
      <c r="B1" s="83" t="s">
        <v>21</v>
      </c>
      <c r="C1" s="83"/>
      <c r="D1" s="83"/>
      <c r="E1" s="83"/>
      <c r="F1" s="83"/>
      <c r="G1" s="83"/>
      <c r="H1" s="83"/>
      <c r="I1" s="49"/>
      <c r="J1" s="49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2" customFormat="1" ht="25" customHeight="1">
      <c r="A2" s="17"/>
      <c r="B2" s="18" t="s">
        <v>22</v>
      </c>
      <c r="C2" s="19"/>
      <c r="D2" s="18"/>
      <c r="E2" s="18"/>
      <c r="F2" s="20" t="s">
        <v>1</v>
      </c>
      <c r="G2" s="21" t="s">
        <v>11</v>
      </c>
      <c r="H2" s="20" t="s">
        <v>23</v>
      </c>
      <c r="I2" s="20"/>
      <c r="J2" s="20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257" ht="35" customHeight="1">
      <c r="A3" s="1"/>
      <c r="B3" s="84" t="s">
        <v>55</v>
      </c>
      <c r="C3" s="84"/>
      <c r="D3" s="84"/>
      <c r="E3" s="84"/>
      <c r="F3" s="54" t="s">
        <v>4</v>
      </c>
      <c r="G3" s="55" t="s">
        <v>15</v>
      </c>
      <c r="H3" s="56">
        <v>0.72</v>
      </c>
      <c r="I3" s="57"/>
      <c r="J3" s="5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" customHeight="1">
      <c r="A4" s="1"/>
      <c r="B4" s="48" t="s">
        <v>56</v>
      </c>
      <c r="C4" s="44"/>
      <c r="D4" s="44"/>
      <c r="E4" s="44"/>
      <c r="F4" s="45"/>
      <c r="G4" s="46"/>
      <c r="H4" s="47"/>
      <c r="I4" s="47"/>
      <c r="J4" s="47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18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62.25" customHeight="1">
      <c r="A8" s="1"/>
      <c r="B8" s="87" t="s">
        <v>26</v>
      </c>
      <c r="C8" s="87"/>
      <c r="D8" s="87"/>
      <c r="E8" s="66"/>
      <c r="F8" s="66"/>
      <c r="G8" s="66"/>
      <c r="H8" s="66"/>
      <c r="I8" s="66"/>
      <c r="J8" s="66"/>
      <c r="K8" s="66"/>
      <c r="L8" s="66"/>
      <c r="M8" s="66"/>
      <c r="N8" s="6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>
      <c r="A9" s="1"/>
      <c r="B9" s="68" t="s">
        <v>27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0" customFormat="1" ht="35" customHeight="1">
      <c r="A10" s="9"/>
      <c r="B10" s="61" t="s">
        <v>28</v>
      </c>
      <c r="C10" s="61" t="s">
        <v>29</v>
      </c>
      <c r="D10" s="62" t="s">
        <v>30</v>
      </c>
      <c r="E10" s="62" t="s">
        <v>31</v>
      </c>
      <c r="F10" s="63" t="s">
        <v>32</v>
      </c>
      <c r="G10" s="61" t="s">
        <v>11</v>
      </c>
      <c r="H10" s="61" t="s">
        <v>12</v>
      </c>
      <c r="I10" s="61" t="s">
        <v>33</v>
      </c>
      <c r="J10" s="61" t="s">
        <v>34</v>
      </c>
      <c r="K10" s="85" t="s">
        <v>35</v>
      </c>
      <c r="L10" s="86"/>
      <c r="M10" s="86"/>
      <c r="N10" s="86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</row>
    <row r="11" spans="1:257" s="8" customFormat="1" ht="23" customHeight="1">
      <c r="A11" s="7"/>
      <c r="B11" s="3" t="s">
        <v>57</v>
      </c>
      <c r="C11" s="2" t="s">
        <v>5</v>
      </c>
      <c r="D11" s="28">
        <v>46632</v>
      </c>
      <c r="E11" s="28">
        <v>46633</v>
      </c>
      <c r="F11" s="29">
        <f>IF(D11=0,0,(E11-D11)+1)</f>
        <v>2</v>
      </c>
      <c r="G11" s="2" t="s">
        <v>17</v>
      </c>
      <c r="H11" s="2" t="s">
        <v>14</v>
      </c>
      <c r="I11" s="58">
        <v>8</v>
      </c>
      <c r="J11" s="77">
        <v>8</v>
      </c>
      <c r="K11" s="80"/>
      <c r="L11" s="81"/>
      <c r="M11" s="81"/>
      <c r="N11" s="82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 t="s">
        <v>58</v>
      </c>
      <c r="C12" s="4" t="s">
        <v>6</v>
      </c>
      <c r="D12" s="30">
        <v>46633</v>
      </c>
      <c r="E12" s="30">
        <v>46637</v>
      </c>
      <c r="F12" s="29">
        <f t="shared" ref="F12:F22" si="0">IF(D12=0,0,(E12-D12)+1)</f>
        <v>5</v>
      </c>
      <c r="G12" s="2" t="s">
        <v>13</v>
      </c>
      <c r="H12" s="2" t="s">
        <v>16</v>
      </c>
      <c r="I12" s="58">
        <v>15</v>
      </c>
      <c r="J12" s="77">
        <v>12</v>
      </c>
      <c r="K12" s="80"/>
      <c r="L12" s="81"/>
      <c r="M12" s="81"/>
      <c r="N12" s="82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 t="s">
        <v>59</v>
      </c>
      <c r="C13" s="4" t="s">
        <v>7</v>
      </c>
      <c r="D13" s="30">
        <v>46637</v>
      </c>
      <c r="E13" s="30">
        <v>46642</v>
      </c>
      <c r="F13" s="29">
        <f t="shared" si="0"/>
        <v>6</v>
      </c>
      <c r="G13" s="2" t="s">
        <v>15</v>
      </c>
      <c r="H13" s="2" t="s">
        <v>18</v>
      </c>
      <c r="I13" s="58">
        <v>10</v>
      </c>
      <c r="J13" s="77">
        <v>8</v>
      </c>
      <c r="K13" s="80"/>
      <c r="L13" s="81"/>
      <c r="M13" s="81"/>
      <c r="N13" s="82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 t="s">
        <v>60</v>
      </c>
      <c r="C14" s="11" t="s">
        <v>8</v>
      </c>
      <c r="D14" s="30">
        <v>46639</v>
      </c>
      <c r="E14" s="30">
        <v>46641</v>
      </c>
      <c r="F14" s="29">
        <f t="shared" si="0"/>
        <v>3</v>
      </c>
      <c r="G14" s="2" t="s">
        <v>17</v>
      </c>
      <c r="H14" s="2" t="s">
        <v>18</v>
      </c>
      <c r="I14" s="58">
        <v>8</v>
      </c>
      <c r="J14" s="77">
        <v>8</v>
      </c>
      <c r="K14" s="80"/>
      <c r="L14" s="81"/>
      <c r="M14" s="81"/>
      <c r="N14" s="82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 t="s">
        <v>61</v>
      </c>
      <c r="C15" s="4"/>
      <c r="D15" s="30">
        <v>46641</v>
      </c>
      <c r="E15" s="30">
        <v>46645</v>
      </c>
      <c r="F15" s="29">
        <f t="shared" si="0"/>
        <v>5</v>
      </c>
      <c r="G15" s="2" t="s">
        <v>15</v>
      </c>
      <c r="H15" s="2" t="s">
        <v>16</v>
      </c>
      <c r="I15" s="58">
        <v>25</v>
      </c>
      <c r="J15" s="77">
        <v>28</v>
      </c>
      <c r="K15" s="80"/>
      <c r="L15" s="81"/>
      <c r="M15" s="81"/>
      <c r="N15" s="82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 t="s">
        <v>62</v>
      </c>
      <c r="C16" s="4"/>
      <c r="D16" s="30">
        <v>46646</v>
      </c>
      <c r="E16" s="30">
        <v>46647</v>
      </c>
      <c r="F16" s="29">
        <f t="shared" si="0"/>
        <v>2</v>
      </c>
      <c r="G16" s="2" t="s">
        <v>17</v>
      </c>
      <c r="H16" s="2" t="s">
        <v>18</v>
      </c>
      <c r="I16" s="58">
        <v>8</v>
      </c>
      <c r="J16" s="77">
        <v>8</v>
      </c>
      <c r="K16" s="80"/>
      <c r="L16" s="81"/>
      <c r="M16" s="81"/>
      <c r="N16" s="82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3" customHeight="1">
      <c r="A17" s="7"/>
      <c r="B17" s="3" t="s">
        <v>63</v>
      </c>
      <c r="C17" s="12"/>
      <c r="D17" s="30">
        <v>46647</v>
      </c>
      <c r="E17" s="28">
        <v>46651</v>
      </c>
      <c r="F17" s="29">
        <f t="shared" si="0"/>
        <v>5</v>
      </c>
      <c r="G17" s="2" t="s">
        <v>20</v>
      </c>
      <c r="H17" s="2" t="s">
        <v>14</v>
      </c>
      <c r="I17" s="58">
        <v>20</v>
      </c>
      <c r="J17" s="77">
        <v>18.5</v>
      </c>
      <c r="K17" s="80"/>
      <c r="L17" s="81"/>
      <c r="M17" s="81"/>
      <c r="N17" s="82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3" customHeight="1">
      <c r="A18" s="7"/>
      <c r="B18" s="3" t="s">
        <v>64</v>
      </c>
      <c r="C18" s="12"/>
      <c r="D18" s="30">
        <v>46654</v>
      </c>
      <c r="E18" s="28">
        <v>46662</v>
      </c>
      <c r="F18" s="29">
        <f t="shared" si="0"/>
        <v>9</v>
      </c>
      <c r="G18" s="2" t="s">
        <v>19</v>
      </c>
      <c r="H18" s="2" t="s">
        <v>14</v>
      </c>
      <c r="I18" s="58">
        <v>8</v>
      </c>
      <c r="J18" s="77">
        <v>8</v>
      </c>
      <c r="K18" s="80"/>
      <c r="L18" s="81"/>
      <c r="M18" s="81"/>
      <c r="N18" s="82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3" customHeight="1">
      <c r="A19" s="7"/>
      <c r="B19" s="3" t="s">
        <v>65</v>
      </c>
      <c r="C19" s="12"/>
      <c r="D19" s="30">
        <v>46662</v>
      </c>
      <c r="E19" s="28">
        <v>46665</v>
      </c>
      <c r="F19" s="29">
        <f t="shared" si="0"/>
        <v>4</v>
      </c>
      <c r="G19" s="2" t="s">
        <v>17</v>
      </c>
      <c r="H19" s="2" t="s">
        <v>16</v>
      </c>
      <c r="I19" s="58">
        <v>8</v>
      </c>
      <c r="J19" s="77">
        <v>8</v>
      </c>
      <c r="K19" s="80"/>
      <c r="L19" s="81"/>
      <c r="M19" s="81"/>
      <c r="N19" s="82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3" customHeight="1">
      <c r="A20" s="7"/>
      <c r="B20" s="3" t="s">
        <v>66</v>
      </c>
      <c r="C20" s="12"/>
      <c r="D20" s="30">
        <v>46665</v>
      </c>
      <c r="E20" s="28">
        <v>46667</v>
      </c>
      <c r="F20" s="29">
        <f t="shared" si="0"/>
        <v>3</v>
      </c>
      <c r="G20" s="2" t="s">
        <v>13</v>
      </c>
      <c r="H20" s="2" t="s">
        <v>14</v>
      </c>
      <c r="I20" s="58">
        <v>8</v>
      </c>
      <c r="J20" s="77">
        <v>8</v>
      </c>
      <c r="K20" s="80"/>
      <c r="L20" s="81"/>
      <c r="M20" s="81"/>
      <c r="N20" s="82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3" customHeight="1">
      <c r="A21" s="7"/>
      <c r="B21" s="3" t="s">
        <v>67</v>
      </c>
      <c r="C21" s="12"/>
      <c r="D21" s="30">
        <v>46666</v>
      </c>
      <c r="E21" s="28">
        <v>46669</v>
      </c>
      <c r="F21" s="29">
        <f t="shared" si="0"/>
        <v>4</v>
      </c>
      <c r="G21" s="2" t="s">
        <v>20</v>
      </c>
      <c r="H21" s="2" t="s">
        <v>18</v>
      </c>
      <c r="I21" s="58">
        <v>8</v>
      </c>
      <c r="J21" s="77">
        <v>8</v>
      </c>
      <c r="K21" s="80"/>
      <c r="L21" s="81"/>
      <c r="M21" s="81"/>
      <c r="N21" s="82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3" customHeight="1">
      <c r="A22" s="7"/>
      <c r="B22" s="3" t="s">
        <v>68</v>
      </c>
      <c r="C22" s="12"/>
      <c r="D22" s="30">
        <v>46670</v>
      </c>
      <c r="E22" s="28">
        <v>46670</v>
      </c>
      <c r="F22" s="29">
        <f t="shared" si="0"/>
        <v>1</v>
      </c>
      <c r="G22" s="2" t="s">
        <v>17</v>
      </c>
      <c r="H22" s="2" t="s">
        <v>14</v>
      </c>
      <c r="I22" s="58">
        <v>2.5</v>
      </c>
      <c r="J22" s="77">
        <v>3</v>
      </c>
      <c r="K22" s="80"/>
      <c r="L22" s="81"/>
      <c r="M22" s="81"/>
      <c r="N22" s="82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ht="27.75" customHeight="1">
      <c r="A23" s="1"/>
      <c r="B23" s="1"/>
      <c r="C23" s="1"/>
      <c r="D23" s="1"/>
      <c r="E23" s="1"/>
      <c r="F23" s="1"/>
      <c r="G23" s="1"/>
      <c r="H23" s="60" t="s">
        <v>36</v>
      </c>
      <c r="I23" s="59">
        <f>SUM(I11:I22)</f>
        <v>128.5</v>
      </c>
      <c r="J23" s="59">
        <f>SUM(J11:J22)</f>
        <v>125.5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5" customHeight="1">
      <c r="A24" s="1"/>
      <c r="B24" s="68" t="s">
        <v>37</v>
      </c>
      <c r="C24" s="1"/>
      <c r="D24" s="1"/>
      <c r="E24" s="1"/>
      <c r="F24" s="89" t="s">
        <v>38</v>
      </c>
      <c r="G24" s="8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6" customFormat="1" ht="23" customHeight="1">
      <c r="B25" s="42" t="s">
        <v>11</v>
      </c>
      <c r="C25" s="43" t="s">
        <v>39</v>
      </c>
      <c r="D25" s="43" t="s">
        <v>2</v>
      </c>
      <c r="F25" s="34" t="s">
        <v>40</v>
      </c>
      <c r="G25" s="64">
        <f>SUM(C49:H49)</f>
        <v>237741</v>
      </c>
    </row>
    <row r="26" spans="1:257" s="16" customFormat="1" ht="23" customHeight="1" thickBot="1">
      <c r="B26" s="24" t="s">
        <v>13</v>
      </c>
      <c r="C26" s="36">
        <f>COUNTIF(G11:G22, "Non commencé")</f>
        <v>2</v>
      </c>
      <c r="D26" s="37">
        <f>IFERROR(C26/C31,"")</f>
        <v>0.16666666666666666</v>
      </c>
      <c r="F26" s="35" t="s">
        <v>41</v>
      </c>
      <c r="G26" s="65">
        <f>SUM(I49:N49)</f>
        <v>219757</v>
      </c>
    </row>
    <row r="27" spans="1:257" s="16" customFormat="1" ht="23" customHeight="1">
      <c r="B27" s="3" t="s">
        <v>15</v>
      </c>
      <c r="C27" s="36">
        <f>COUNTIF(G11:G22, "En cours")</f>
        <v>2</v>
      </c>
      <c r="D27" s="37">
        <f>IFERROR(C27/C31,"")</f>
        <v>0.16666666666666666</v>
      </c>
    </row>
    <row r="28" spans="1:257" s="16" customFormat="1" ht="23" customHeight="1">
      <c r="B28" s="25" t="s">
        <v>17</v>
      </c>
      <c r="C28" s="36">
        <f>COUNTIF(G11:G22, "Terminé")</f>
        <v>5</v>
      </c>
      <c r="D28" s="37">
        <f>IFERROR(C28/C31,"")</f>
        <v>0.41666666666666669</v>
      </c>
    </row>
    <row r="29" spans="1:257" s="16" customFormat="1" ht="23" customHeight="1">
      <c r="B29" s="26" t="s">
        <v>19</v>
      </c>
      <c r="C29" s="36">
        <f>COUNTIF(G11:G22, "En retard")</f>
        <v>1</v>
      </c>
      <c r="D29" s="37">
        <f>IFERROR(C29/C31,"")</f>
        <v>8.3333333333333329E-2</v>
      </c>
    </row>
    <row r="30" spans="1:257" s="16" customFormat="1" ht="23" customHeight="1" thickBot="1">
      <c r="B30" s="27" t="s">
        <v>20</v>
      </c>
      <c r="C30" s="38">
        <f>COUNTIF(G11:G22, "En attente")</f>
        <v>2</v>
      </c>
      <c r="D30" s="39">
        <f>IFERROR(C30/C31,"")</f>
        <v>0.16666666666666666</v>
      </c>
    </row>
    <row r="31" spans="1:257" s="16" customFormat="1" ht="23" customHeight="1">
      <c r="B31" s="31" t="s">
        <v>3</v>
      </c>
      <c r="C31" s="40">
        <f>SUM(C26:C30)</f>
        <v>12</v>
      </c>
      <c r="D31" s="41">
        <f>SUM(D26:D30)</f>
        <v>1</v>
      </c>
    </row>
    <row r="32" spans="1:257" s="16" customFormat="1"/>
    <row r="33" spans="1:257" ht="25" customHeight="1">
      <c r="A33" s="1"/>
      <c r="B33" s="68" t="s">
        <v>42</v>
      </c>
      <c r="C33" s="1"/>
      <c r="D33" s="1"/>
      <c r="E33" s="1"/>
      <c r="F33" s="69" t="s">
        <v>43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6" customFormat="1" ht="23" customHeight="1">
      <c r="B34" s="42" t="s">
        <v>12</v>
      </c>
      <c r="C34" s="43" t="s">
        <v>39</v>
      </c>
      <c r="D34" s="43" t="s">
        <v>2</v>
      </c>
      <c r="F34" s="78" t="s">
        <v>44</v>
      </c>
      <c r="G34" s="32">
        <v>5</v>
      </c>
    </row>
    <row r="35" spans="1:257" s="16" customFormat="1" ht="23" customHeight="1">
      <c r="B35" s="13" t="s">
        <v>14</v>
      </c>
      <c r="C35" s="36">
        <f>COUNTIF(H11:H22, "Élevée")</f>
        <v>5</v>
      </c>
      <c r="D35" s="37">
        <f>IFERROR(C35/C38,"")</f>
        <v>0.41666666666666669</v>
      </c>
      <c r="F35" s="79" t="s">
        <v>0</v>
      </c>
      <c r="G35" s="32">
        <v>2</v>
      </c>
    </row>
    <row r="36" spans="1:257" s="16" customFormat="1" ht="23" customHeight="1" thickBot="1">
      <c r="B36" s="14" t="s">
        <v>16</v>
      </c>
      <c r="C36" s="36">
        <f>COUNTIF(H11:H22, "Moyenne")</f>
        <v>3</v>
      </c>
      <c r="D36" s="37">
        <f>IFERROR(C36/C38,"")</f>
        <v>0.25</v>
      </c>
      <c r="F36" s="50" t="s">
        <v>45</v>
      </c>
      <c r="G36" s="33">
        <v>4</v>
      </c>
    </row>
    <row r="37" spans="1:257" s="16" customFormat="1" ht="23" customHeight="1" thickBot="1">
      <c r="B37" s="51" t="s">
        <v>18</v>
      </c>
      <c r="C37" s="38">
        <f>COUNTIF(H11:H22, "Faible")</f>
        <v>4</v>
      </c>
      <c r="D37" s="39">
        <f>IFERROR(C37/C38,"")</f>
        <v>0.33333333333333331</v>
      </c>
      <c r="F37" s="1"/>
      <c r="G37" s="1"/>
    </row>
    <row r="38" spans="1:257" s="16" customFormat="1" ht="23" customHeight="1">
      <c r="B38" s="31" t="s">
        <v>3</v>
      </c>
      <c r="C38" s="40">
        <f>SUM(C35:C37)</f>
        <v>12</v>
      </c>
      <c r="D38" s="41">
        <f>SUM(D35:D37)</f>
        <v>1</v>
      </c>
      <c r="F38" s="1"/>
      <c r="G38" s="1"/>
    </row>
    <row r="39" spans="1:257" ht="24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5" customHeight="1">
      <c r="A40" s="1"/>
      <c r="B40" s="68" t="s">
        <v>46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5" customHeight="1">
      <c r="A41" s="1"/>
      <c r="B41" s="72"/>
      <c r="C41" s="90" t="s">
        <v>47</v>
      </c>
      <c r="D41" s="90"/>
      <c r="E41" s="90"/>
      <c r="F41" s="90"/>
      <c r="G41" s="90"/>
      <c r="H41" s="90"/>
      <c r="I41" s="91" t="s">
        <v>41</v>
      </c>
      <c r="J41" s="91"/>
      <c r="K41" s="91"/>
      <c r="L41" s="91"/>
      <c r="M41" s="91"/>
      <c r="N41" s="9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33.75" customHeight="1">
      <c r="A42" s="1"/>
      <c r="B42" s="74" t="s">
        <v>48</v>
      </c>
      <c r="C42" s="70" t="s">
        <v>49</v>
      </c>
      <c r="D42" s="70" t="s">
        <v>50</v>
      </c>
      <c r="E42" s="70" t="s">
        <v>51</v>
      </c>
      <c r="F42" s="70" t="s">
        <v>52</v>
      </c>
      <c r="G42" s="70" t="s">
        <v>53</v>
      </c>
      <c r="H42" s="70" t="s">
        <v>54</v>
      </c>
      <c r="I42" s="70" t="s">
        <v>49</v>
      </c>
      <c r="J42" s="70" t="s">
        <v>50</v>
      </c>
      <c r="K42" s="70" t="s">
        <v>51</v>
      </c>
      <c r="L42" s="70" t="s">
        <v>52</v>
      </c>
      <c r="M42" s="70" t="s">
        <v>53</v>
      </c>
      <c r="N42" s="70" t="s">
        <v>54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4.75" customHeight="1">
      <c r="A43" s="1"/>
      <c r="B43" s="73" t="s">
        <v>69</v>
      </c>
      <c r="C43" s="71">
        <v>7000</v>
      </c>
      <c r="D43" s="71">
        <v>7000</v>
      </c>
      <c r="E43" s="71">
        <v>7000</v>
      </c>
      <c r="F43" s="71">
        <v>12500</v>
      </c>
      <c r="G43" s="71">
        <v>0</v>
      </c>
      <c r="H43" s="71">
        <v>18000</v>
      </c>
      <c r="I43" s="71">
        <v>6650</v>
      </c>
      <c r="J43" s="71">
        <v>4500</v>
      </c>
      <c r="K43" s="71">
        <v>3456</v>
      </c>
      <c r="L43" s="71">
        <v>5678</v>
      </c>
      <c r="M43" s="71">
        <v>0</v>
      </c>
      <c r="N43" s="71">
        <v>18000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4.75" customHeight="1">
      <c r="A44" s="1"/>
      <c r="B44" s="73" t="s">
        <v>70</v>
      </c>
      <c r="C44" s="71">
        <v>2500</v>
      </c>
      <c r="D44" s="71">
        <v>25000</v>
      </c>
      <c r="E44" s="71">
        <v>7000</v>
      </c>
      <c r="F44" s="71">
        <v>13500</v>
      </c>
      <c r="G44" s="71">
        <v>0</v>
      </c>
      <c r="H44" s="71">
        <v>19000</v>
      </c>
      <c r="I44" s="71">
        <v>2540</v>
      </c>
      <c r="J44" s="71">
        <v>18543</v>
      </c>
      <c r="K44" s="71">
        <v>3456</v>
      </c>
      <c r="L44" s="71">
        <v>11344</v>
      </c>
      <c r="M44" s="71">
        <v>0</v>
      </c>
      <c r="N44" s="71">
        <v>19000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4.75" customHeight="1">
      <c r="A45" s="1"/>
      <c r="B45" s="73" t="s">
        <v>71</v>
      </c>
      <c r="C45" s="71">
        <v>3250</v>
      </c>
      <c r="D45" s="71">
        <v>13546</v>
      </c>
      <c r="E45" s="71">
        <v>10000</v>
      </c>
      <c r="F45" s="71">
        <v>14500</v>
      </c>
      <c r="G45" s="71">
        <v>0</v>
      </c>
      <c r="H45" s="71">
        <v>32000</v>
      </c>
      <c r="I45" s="71">
        <v>6500</v>
      </c>
      <c r="J45" s="71">
        <v>16000</v>
      </c>
      <c r="K45" s="71">
        <v>12000</v>
      </c>
      <c r="L45" s="71">
        <v>14789</v>
      </c>
      <c r="M45" s="71">
        <v>0</v>
      </c>
      <c r="N45" s="71">
        <v>32000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4.75" customHeight="1">
      <c r="A46" s="1"/>
      <c r="B46" s="73" t="s">
        <v>72</v>
      </c>
      <c r="C46" s="71">
        <v>1600</v>
      </c>
      <c r="D46" s="71">
        <v>12345</v>
      </c>
      <c r="E46" s="71">
        <v>0</v>
      </c>
      <c r="F46" s="71">
        <v>15500</v>
      </c>
      <c r="G46" s="71">
        <v>0</v>
      </c>
      <c r="H46" s="71">
        <v>0</v>
      </c>
      <c r="I46" s="71">
        <v>2000</v>
      </c>
      <c r="J46" s="71">
        <v>9876</v>
      </c>
      <c r="K46" s="71">
        <v>0</v>
      </c>
      <c r="L46" s="71">
        <v>15000</v>
      </c>
      <c r="M46" s="71">
        <v>0</v>
      </c>
      <c r="N46" s="71">
        <v>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4.75" customHeight="1">
      <c r="A47" s="1"/>
      <c r="B47" s="73"/>
      <c r="C47" s="71">
        <v>0</v>
      </c>
      <c r="D47" s="71">
        <v>0</v>
      </c>
      <c r="E47" s="71">
        <v>0</v>
      </c>
      <c r="F47" s="71">
        <v>16500</v>
      </c>
      <c r="G47" s="71">
        <v>0</v>
      </c>
      <c r="H47" s="71">
        <v>0</v>
      </c>
      <c r="I47" s="71">
        <v>0</v>
      </c>
      <c r="J47" s="71">
        <v>3425</v>
      </c>
      <c r="K47" s="71">
        <v>0</v>
      </c>
      <c r="L47" s="71">
        <v>15000</v>
      </c>
      <c r="M47" s="71">
        <v>0</v>
      </c>
      <c r="N47" s="71">
        <v>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4.75" customHeight="1">
      <c r="A48" s="1"/>
      <c r="B48" s="73"/>
      <c r="C48" s="71">
        <v>0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4.75" customHeight="1">
      <c r="A49" s="1"/>
      <c r="B49" s="75" t="s">
        <v>3</v>
      </c>
      <c r="C49" s="76">
        <f>SUM(C43:C48)</f>
        <v>14350</v>
      </c>
      <c r="D49" s="76">
        <f>SUM(D43:D48)</f>
        <v>57891</v>
      </c>
      <c r="E49" s="76">
        <f t="shared" ref="E49:K49" si="1">SUM(E43:E48)</f>
        <v>24000</v>
      </c>
      <c r="F49" s="76">
        <f t="shared" si="1"/>
        <v>72500</v>
      </c>
      <c r="G49" s="76">
        <f t="shared" si="1"/>
        <v>0</v>
      </c>
      <c r="H49" s="76">
        <f t="shared" si="1"/>
        <v>69000</v>
      </c>
      <c r="I49" s="76">
        <f t="shared" si="1"/>
        <v>17690</v>
      </c>
      <c r="J49" s="76">
        <f t="shared" si="1"/>
        <v>52344</v>
      </c>
      <c r="K49" s="76">
        <f t="shared" si="1"/>
        <v>18912</v>
      </c>
      <c r="L49" s="76">
        <f>SUM(L43:L48)</f>
        <v>61811</v>
      </c>
      <c r="M49" s="76">
        <f t="shared" ref="M49:N49" si="2">SUM(M43:M48)</f>
        <v>0</v>
      </c>
      <c r="N49" s="76">
        <f t="shared" si="2"/>
        <v>69000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" customHeight="1">
      <c r="B51" s="88" t="s">
        <v>73</v>
      </c>
      <c r="C51" s="88"/>
      <c r="D51" s="88"/>
      <c r="E51" s="88"/>
      <c r="F51" s="88"/>
      <c r="G51" s="88"/>
      <c r="H51" s="88"/>
      <c r="I51" s="88"/>
      <c r="J51" s="88"/>
      <c r="K51" s="88"/>
      <c r="L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</sheetData>
  <mergeCells count="20">
    <mergeCell ref="B51:K51"/>
    <mergeCell ref="K20:N20"/>
    <mergeCell ref="K21:N21"/>
    <mergeCell ref="K22:N22"/>
    <mergeCell ref="F24:G24"/>
    <mergeCell ref="C41:H41"/>
    <mergeCell ref="I41:N41"/>
    <mergeCell ref="K19:N19"/>
    <mergeCell ref="B1:H1"/>
    <mergeCell ref="B3:E3"/>
    <mergeCell ref="K10:N10"/>
    <mergeCell ref="K11:N11"/>
    <mergeCell ref="K12:N12"/>
    <mergeCell ref="K13:N13"/>
    <mergeCell ref="K14:N14"/>
    <mergeCell ref="K15:N15"/>
    <mergeCell ref="K16:N16"/>
    <mergeCell ref="K17:N17"/>
    <mergeCell ref="K18:N18"/>
    <mergeCell ref="B8:D8"/>
  </mergeCells>
  <conditionalFormatting sqref="B26:B30">
    <cfRule type="containsText" dxfId="49" priority="11" operator="containsText" text="Terminé">
      <formula>NOT(ISERROR(SEARCH("Terminé",B26)))</formula>
    </cfRule>
    <cfRule type="containsText" dxfId="48" priority="13" operator="containsText" text="Non commencé">
      <formula>NOT(ISERROR(SEARCH("Non commencé",B26)))</formula>
    </cfRule>
    <cfRule type="containsText" dxfId="47" priority="12" operator="containsText" text="En cours">
      <formula>NOT(ISERROR(SEARCH("En cours",B26)))</formula>
    </cfRule>
    <cfRule type="containsText" dxfId="46" priority="10" operator="containsText" text="En attente">
      <formula>NOT(ISERROR(SEARCH("En attente",B26)))</formula>
    </cfRule>
    <cfRule type="containsText" dxfId="45" priority="9" operator="containsText" text="En retard">
      <formula>NOT(ISERROR(SEARCH("En retard",B26)))</formula>
    </cfRule>
  </conditionalFormatting>
  <conditionalFormatting sqref="B35:B37">
    <cfRule type="containsText" dxfId="44" priority="6" operator="containsText" text="Faible">
      <formula>NOT(ISERROR(SEARCH("Faible",B35)))</formula>
    </cfRule>
    <cfRule type="containsText" dxfId="43" priority="7" operator="containsText" text="Moyenne">
      <formula>NOT(ISERROR(SEARCH("Moyenne",B35)))</formula>
    </cfRule>
    <cfRule type="containsText" dxfId="42" priority="8" operator="containsText" text="Élevée">
      <formula>NOT(ISERROR(SEARCH("Élevée",B35)))</formula>
    </cfRule>
  </conditionalFormatting>
  <conditionalFormatting sqref="G3">
    <cfRule type="containsText" dxfId="41" priority="5" operator="containsText" text="Non commencé">
      <formula>NOT(ISERROR(SEARCH("Non commencé",G3)))</formula>
    </cfRule>
    <cfRule type="containsText" dxfId="40" priority="4" operator="containsText" text="En cours">
      <formula>NOT(ISERROR(SEARCH("En cours",G3)))</formula>
    </cfRule>
    <cfRule type="containsText" dxfId="39" priority="1" operator="containsText" text="En retard">
      <formula>NOT(ISERROR(SEARCH("En retard",G3)))</formula>
    </cfRule>
    <cfRule type="containsText" dxfId="38" priority="3" operator="containsText" text="Terminé">
      <formula>NOT(ISERROR(SEARCH("Terminé",G3)))</formula>
    </cfRule>
    <cfRule type="containsText" dxfId="37" priority="2" operator="containsText" text="En attente">
      <formula>NOT(ISERROR(SEARCH("En attente",G3)))</formula>
    </cfRule>
  </conditionalFormatting>
  <conditionalFormatting sqref="G11:G22">
    <cfRule type="containsText" dxfId="36" priority="14" operator="containsText" text="En retard">
      <formula>NOT(ISERROR(SEARCH("En retard",G11)))</formula>
    </cfRule>
    <cfRule type="containsText" dxfId="35" priority="18" operator="containsText" text="En attente">
      <formula>NOT(ISERROR(SEARCH("En attente",G11)))</formula>
    </cfRule>
    <cfRule type="containsText" dxfId="34" priority="21" operator="containsText" text="Non commencé">
      <formula>NOT(ISERROR(SEARCH("Non commencé",G11)))</formula>
    </cfRule>
    <cfRule type="containsText" dxfId="33" priority="20" operator="containsText" text="En cours">
      <formula>NOT(ISERROR(SEARCH("En cours",G11)))</formula>
    </cfRule>
    <cfRule type="containsText" dxfId="32" priority="19" operator="containsText" text="Terminé">
      <formula>NOT(ISERROR(SEARCH("Terminé",G11)))</formula>
    </cfRule>
  </conditionalFormatting>
  <conditionalFormatting sqref="H11:H22">
    <cfRule type="containsText" dxfId="31" priority="15" operator="containsText" text="Faible">
      <formula>NOT(ISERROR(SEARCH("Faible",H11)))</formula>
    </cfRule>
    <cfRule type="containsText" dxfId="30" priority="17" operator="containsText" text="Élevée">
      <formula>NOT(ISERROR(SEARCH("Élevée",H11)))</formula>
    </cfRule>
    <cfRule type="containsText" dxfId="29" priority="16" operator="containsText" text="Moyenne">
      <formula>NOT(ISERROR(SEARCH("Moyenne",H11)))</formula>
    </cfRule>
  </conditionalFormatting>
  <hyperlinks>
    <hyperlink ref="B51:K51" r:id="rId1" display="CLIQUER ICI POUR CRÉER DANS SMARTSHEET" xr:uid="{B2688E40-ED06-4E4C-BC06-5F046A366126}"/>
  </hyperlinks>
  <pageMargins left="0.3" right="0.3" top="0.3" bottom="0.3" header="0" footer="0"/>
  <pageSetup paperSize="3" scale="68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BDDD4F-EF0E-41EB-B9DA-4AA885ED4EAA}">
          <x14:formula1>
            <xm:f>'Clés déroulantes — NE PAS SUPPR'!$B$3:$B$7</xm:f>
          </x14:formula1>
          <xm:sqref>G3 G11:G22</xm:sqref>
        </x14:dataValidation>
        <x14:dataValidation type="list" allowBlank="1" showInputMessage="1" showErrorMessage="1" xr:uid="{84E4D3EE-9B45-477E-A3A7-073994E46D58}">
          <x14:formula1>
            <xm:f>'Clés déroulantes — NE PAS SUPPR'!$D$3:$D$5</xm:f>
          </x14:formula1>
          <xm:sqref>H11:H22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U1025"/>
  <sheetViews>
    <sheetView showGridLines="0" zoomScaleNormal="100" workbookViewId="0">
      <selection activeCell="Q6" sqref="Q6"/>
    </sheetView>
  </sheetViews>
  <sheetFormatPr baseColWidth="10" defaultColWidth="11" defaultRowHeight="13"/>
  <cols>
    <col min="1" max="1" width="3.1640625" style="6" customWidth="1"/>
    <col min="2" max="2" width="35.83203125" style="6" customWidth="1"/>
    <col min="3" max="5" width="20.6640625" style="6" customWidth="1"/>
    <col min="6" max="6" width="24.83203125" style="6" customWidth="1"/>
    <col min="7" max="14" width="20.6640625" style="6" customWidth="1"/>
    <col min="15" max="15" width="3.1640625" style="6" customWidth="1"/>
    <col min="16" max="16" width="11" style="6"/>
    <col min="17" max="17" width="9" style="6" customWidth="1"/>
    <col min="18" max="16384" width="11" style="6"/>
  </cols>
  <sheetData>
    <row r="1" spans="1:257" ht="45" customHeight="1">
      <c r="A1" s="1"/>
      <c r="B1" s="83" t="s">
        <v>21</v>
      </c>
      <c r="C1" s="83"/>
      <c r="D1" s="83"/>
      <c r="E1" s="83"/>
      <c r="F1" s="83"/>
      <c r="G1" s="83"/>
      <c r="H1" s="83"/>
      <c r="I1" s="49"/>
      <c r="J1" s="49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2" customFormat="1" ht="25" customHeight="1">
      <c r="A2" s="17"/>
      <c r="B2" s="18" t="s">
        <v>22</v>
      </c>
      <c r="C2" s="19"/>
      <c r="D2" s="18"/>
      <c r="E2" s="18"/>
      <c r="F2" s="20" t="s">
        <v>1</v>
      </c>
      <c r="G2" s="21" t="s">
        <v>11</v>
      </c>
      <c r="H2" s="20" t="s">
        <v>23</v>
      </c>
      <c r="I2" s="20"/>
      <c r="J2" s="20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257" ht="35" customHeight="1">
      <c r="A3" s="1"/>
      <c r="B3" s="84" t="s">
        <v>24</v>
      </c>
      <c r="C3" s="84"/>
      <c r="D3" s="84"/>
      <c r="E3" s="84"/>
      <c r="F3" s="54" t="s">
        <v>4</v>
      </c>
      <c r="G3" s="55" t="s">
        <v>20</v>
      </c>
      <c r="H3" s="56">
        <v>0</v>
      </c>
      <c r="I3" s="57"/>
      <c r="J3" s="5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" customHeight="1">
      <c r="A4" s="1"/>
      <c r="B4" s="48" t="s">
        <v>25</v>
      </c>
      <c r="C4" s="44"/>
      <c r="D4" s="44"/>
      <c r="E4" s="44"/>
      <c r="F4" s="45"/>
      <c r="G4" s="46"/>
      <c r="H4" s="47"/>
      <c r="I4" s="47"/>
      <c r="J4" s="47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18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62.25" customHeight="1">
      <c r="A8" s="1"/>
      <c r="B8" s="67" t="s">
        <v>26</v>
      </c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>
      <c r="A9" s="1"/>
      <c r="B9" s="68" t="s">
        <v>27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0" customFormat="1" ht="35" customHeight="1">
      <c r="A10" s="9"/>
      <c r="B10" s="61" t="s">
        <v>28</v>
      </c>
      <c r="C10" s="61" t="s">
        <v>29</v>
      </c>
      <c r="D10" s="62" t="s">
        <v>30</v>
      </c>
      <c r="E10" s="62" t="s">
        <v>31</v>
      </c>
      <c r="F10" s="63" t="s">
        <v>32</v>
      </c>
      <c r="G10" s="61" t="s">
        <v>11</v>
      </c>
      <c r="H10" s="61" t="s">
        <v>12</v>
      </c>
      <c r="I10" s="61" t="s">
        <v>33</v>
      </c>
      <c r="J10" s="61" t="s">
        <v>34</v>
      </c>
      <c r="K10" s="85" t="s">
        <v>35</v>
      </c>
      <c r="L10" s="86"/>
      <c r="M10" s="86"/>
      <c r="N10" s="86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</row>
    <row r="11" spans="1:257" s="8" customFormat="1" ht="23" customHeight="1">
      <c r="A11" s="7"/>
      <c r="B11" s="3"/>
      <c r="C11" s="2"/>
      <c r="D11" s="28"/>
      <c r="E11" s="28"/>
      <c r="F11" s="29">
        <f>IF(D11=0,0,(E11-D11)+1)</f>
        <v>0</v>
      </c>
      <c r="G11" s="2" t="s">
        <v>17</v>
      </c>
      <c r="H11" s="2" t="s">
        <v>14</v>
      </c>
      <c r="I11" s="58"/>
      <c r="J11" s="77"/>
      <c r="K11" s="80"/>
      <c r="L11" s="81"/>
      <c r="M11" s="81"/>
      <c r="N11" s="82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/>
      <c r="C12" s="4"/>
      <c r="D12" s="30"/>
      <c r="E12" s="30"/>
      <c r="F12" s="29">
        <f t="shared" ref="F12:F22" si="0">IF(D12=0,0,(E12-D12)+1)</f>
        <v>0</v>
      </c>
      <c r="G12" s="2" t="s">
        <v>17</v>
      </c>
      <c r="H12" s="2" t="s">
        <v>14</v>
      </c>
      <c r="I12" s="58"/>
      <c r="J12" s="77"/>
      <c r="K12" s="80"/>
      <c r="L12" s="81"/>
      <c r="M12" s="81"/>
      <c r="N12" s="82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/>
      <c r="C13" s="4"/>
      <c r="D13" s="30"/>
      <c r="E13" s="30"/>
      <c r="F13" s="29">
        <f t="shared" si="0"/>
        <v>0</v>
      </c>
      <c r="G13" s="2" t="s">
        <v>17</v>
      </c>
      <c r="H13" s="2" t="s">
        <v>14</v>
      </c>
      <c r="I13" s="58"/>
      <c r="J13" s="77"/>
      <c r="K13" s="80"/>
      <c r="L13" s="81"/>
      <c r="M13" s="81"/>
      <c r="N13" s="82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/>
      <c r="C14" s="11"/>
      <c r="D14" s="30"/>
      <c r="E14" s="30"/>
      <c r="F14" s="29">
        <f t="shared" si="0"/>
        <v>0</v>
      </c>
      <c r="G14" s="2" t="s">
        <v>17</v>
      </c>
      <c r="H14" s="2" t="s">
        <v>14</v>
      </c>
      <c r="I14" s="58"/>
      <c r="J14" s="77"/>
      <c r="K14" s="80"/>
      <c r="L14" s="81"/>
      <c r="M14" s="81"/>
      <c r="N14" s="82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/>
      <c r="C15" s="4"/>
      <c r="D15" s="30"/>
      <c r="E15" s="30"/>
      <c r="F15" s="29">
        <f t="shared" si="0"/>
        <v>0</v>
      </c>
      <c r="G15" s="2" t="s">
        <v>17</v>
      </c>
      <c r="H15" s="2" t="s">
        <v>14</v>
      </c>
      <c r="I15" s="58"/>
      <c r="J15" s="77"/>
      <c r="K15" s="80"/>
      <c r="L15" s="81"/>
      <c r="M15" s="81"/>
      <c r="N15" s="82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/>
      <c r="C16" s="4"/>
      <c r="D16" s="30"/>
      <c r="E16" s="30"/>
      <c r="F16" s="29">
        <f t="shared" si="0"/>
        <v>0</v>
      </c>
      <c r="G16" s="2" t="s">
        <v>17</v>
      </c>
      <c r="H16" s="2" t="s">
        <v>14</v>
      </c>
      <c r="I16" s="58"/>
      <c r="J16" s="77"/>
      <c r="K16" s="80"/>
      <c r="L16" s="81"/>
      <c r="M16" s="81"/>
      <c r="N16" s="82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3" customHeight="1">
      <c r="A17" s="7"/>
      <c r="B17" s="3"/>
      <c r="C17" s="12"/>
      <c r="D17" s="30"/>
      <c r="E17" s="28"/>
      <c r="F17" s="29">
        <f t="shared" si="0"/>
        <v>0</v>
      </c>
      <c r="G17" s="2" t="s">
        <v>17</v>
      </c>
      <c r="H17" s="2" t="s">
        <v>14</v>
      </c>
      <c r="I17" s="58"/>
      <c r="J17" s="77"/>
      <c r="K17" s="80"/>
      <c r="L17" s="81"/>
      <c r="M17" s="81"/>
      <c r="N17" s="82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3" customHeight="1">
      <c r="A18" s="7"/>
      <c r="B18" s="3"/>
      <c r="C18" s="12"/>
      <c r="D18" s="30"/>
      <c r="E18" s="28"/>
      <c r="F18" s="29">
        <f t="shared" si="0"/>
        <v>0</v>
      </c>
      <c r="G18" s="2" t="s">
        <v>17</v>
      </c>
      <c r="H18" s="2" t="s">
        <v>14</v>
      </c>
      <c r="I18" s="58"/>
      <c r="J18" s="77"/>
      <c r="K18" s="80"/>
      <c r="L18" s="81"/>
      <c r="M18" s="81"/>
      <c r="N18" s="82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3" customHeight="1">
      <c r="A19" s="7"/>
      <c r="B19" s="3"/>
      <c r="C19" s="12"/>
      <c r="D19" s="30"/>
      <c r="E19" s="28"/>
      <c r="F19" s="29">
        <f t="shared" si="0"/>
        <v>0</v>
      </c>
      <c r="G19" s="2" t="s">
        <v>17</v>
      </c>
      <c r="H19" s="2" t="s">
        <v>14</v>
      </c>
      <c r="I19" s="58"/>
      <c r="J19" s="77"/>
      <c r="K19" s="80"/>
      <c r="L19" s="81"/>
      <c r="M19" s="81"/>
      <c r="N19" s="82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3" customHeight="1">
      <c r="A20" s="7"/>
      <c r="B20" s="3"/>
      <c r="C20" s="12"/>
      <c r="D20" s="30"/>
      <c r="E20" s="28"/>
      <c r="F20" s="29">
        <f t="shared" si="0"/>
        <v>0</v>
      </c>
      <c r="G20" s="2" t="s">
        <v>17</v>
      </c>
      <c r="H20" s="2" t="s">
        <v>14</v>
      </c>
      <c r="I20" s="58"/>
      <c r="J20" s="77"/>
      <c r="K20" s="80"/>
      <c r="L20" s="81"/>
      <c r="M20" s="81"/>
      <c r="N20" s="82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3" customHeight="1">
      <c r="A21" s="7"/>
      <c r="B21" s="3"/>
      <c r="C21" s="12"/>
      <c r="D21" s="30"/>
      <c r="E21" s="28"/>
      <c r="F21" s="29">
        <f t="shared" si="0"/>
        <v>0</v>
      </c>
      <c r="G21" s="2" t="s">
        <v>17</v>
      </c>
      <c r="H21" s="2" t="s">
        <v>14</v>
      </c>
      <c r="I21" s="58"/>
      <c r="J21" s="77"/>
      <c r="K21" s="80"/>
      <c r="L21" s="81"/>
      <c r="M21" s="81"/>
      <c r="N21" s="82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3" customHeight="1">
      <c r="A22" s="7"/>
      <c r="B22" s="3"/>
      <c r="C22" s="12"/>
      <c r="D22" s="30"/>
      <c r="E22" s="28"/>
      <c r="F22" s="29">
        <f t="shared" si="0"/>
        <v>0</v>
      </c>
      <c r="G22" s="2" t="s">
        <v>17</v>
      </c>
      <c r="H22" s="2" t="s">
        <v>14</v>
      </c>
      <c r="I22" s="58"/>
      <c r="J22" s="77"/>
      <c r="K22" s="80"/>
      <c r="L22" s="81"/>
      <c r="M22" s="81"/>
      <c r="N22" s="82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ht="27.75" customHeight="1">
      <c r="A23" s="1"/>
      <c r="B23" s="1"/>
      <c r="C23" s="1"/>
      <c r="D23" s="1"/>
      <c r="E23" s="1"/>
      <c r="F23" s="1"/>
      <c r="G23" s="1"/>
      <c r="H23" s="60" t="s">
        <v>36</v>
      </c>
      <c r="I23" s="59">
        <f>SUM(I11:I22)</f>
        <v>0</v>
      </c>
      <c r="J23" s="59">
        <f>SUM(J11:J22)</f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5" customHeight="1">
      <c r="A24" s="1"/>
      <c r="B24" s="68" t="s">
        <v>37</v>
      </c>
      <c r="C24" s="1"/>
      <c r="D24" s="1"/>
      <c r="E24" s="1"/>
      <c r="F24" s="89" t="s">
        <v>38</v>
      </c>
      <c r="G24" s="8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6" customFormat="1" ht="23" customHeight="1">
      <c r="B25" s="42" t="s">
        <v>11</v>
      </c>
      <c r="C25" s="43" t="s">
        <v>39</v>
      </c>
      <c r="D25" s="43" t="s">
        <v>2</v>
      </c>
      <c r="F25" s="34" t="s">
        <v>40</v>
      </c>
      <c r="G25" s="64">
        <f>SUM(C49:H49)</f>
        <v>0</v>
      </c>
    </row>
    <row r="26" spans="1:257" s="16" customFormat="1" ht="23" customHeight="1" thickBot="1">
      <c r="B26" s="24" t="s">
        <v>13</v>
      </c>
      <c r="C26" s="36">
        <f>COUNTIF(G11:G22, "Non commencé")</f>
        <v>0</v>
      </c>
      <c r="D26" s="37">
        <f>IFERROR(C26/C31,"")</f>
        <v>0</v>
      </c>
      <c r="F26" s="35" t="s">
        <v>41</v>
      </c>
      <c r="G26" s="65">
        <f>SUM(I49:N49)</f>
        <v>0</v>
      </c>
    </row>
    <row r="27" spans="1:257" s="16" customFormat="1" ht="23" customHeight="1">
      <c r="B27" s="3" t="s">
        <v>15</v>
      </c>
      <c r="C27" s="36">
        <f>COUNTIF(G11:G22, "En cours")</f>
        <v>0</v>
      </c>
      <c r="D27" s="37">
        <f>IFERROR(C27/C31,"")</f>
        <v>0</v>
      </c>
    </row>
    <row r="28" spans="1:257" s="16" customFormat="1" ht="23" customHeight="1">
      <c r="B28" s="25" t="s">
        <v>17</v>
      </c>
      <c r="C28" s="36">
        <f>COUNTIF(G11:G22, "Terminé")</f>
        <v>12</v>
      </c>
      <c r="D28" s="37">
        <f>IFERROR(C28/C31,"")</f>
        <v>1</v>
      </c>
    </row>
    <row r="29" spans="1:257" s="16" customFormat="1" ht="23" customHeight="1">
      <c r="B29" s="26" t="s">
        <v>19</v>
      </c>
      <c r="C29" s="36">
        <f>COUNTIF(G11:G22, "En retard")</f>
        <v>0</v>
      </c>
      <c r="D29" s="37">
        <f>IFERROR(C29/C31,"")</f>
        <v>0</v>
      </c>
    </row>
    <row r="30" spans="1:257" s="16" customFormat="1" ht="23" customHeight="1" thickBot="1">
      <c r="B30" s="27" t="s">
        <v>20</v>
      </c>
      <c r="C30" s="38">
        <f>COUNTIF(G11:G22, "En attente")</f>
        <v>0</v>
      </c>
      <c r="D30" s="39">
        <f>IFERROR(C30/C31,"")</f>
        <v>0</v>
      </c>
    </row>
    <row r="31" spans="1:257" s="16" customFormat="1" ht="23" customHeight="1">
      <c r="B31" s="31" t="s">
        <v>3</v>
      </c>
      <c r="C31" s="40">
        <f>SUM(C26:C30)</f>
        <v>12</v>
      </c>
      <c r="D31" s="41">
        <f>SUM(D26:D30)</f>
        <v>1</v>
      </c>
    </row>
    <row r="32" spans="1:257" s="16" customFormat="1"/>
    <row r="33" spans="1:257" ht="25" customHeight="1">
      <c r="A33" s="1"/>
      <c r="B33" s="68" t="s">
        <v>42</v>
      </c>
      <c r="C33" s="1"/>
      <c r="D33" s="1"/>
      <c r="E33" s="1"/>
      <c r="F33" s="69" t="s">
        <v>43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6" customFormat="1" ht="23" customHeight="1">
      <c r="B34" s="42" t="s">
        <v>12</v>
      </c>
      <c r="C34" s="43" t="s">
        <v>39</v>
      </c>
      <c r="D34" s="43" t="s">
        <v>2</v>
      </c>
      <c r="F34" s="78" t="s">
        <v>44</v>
      </c>
      <c r="G34" s="32">
        <v>0</v>
      </c>
    </row>
    <row r="35" spans="1:257" s="16" customFormat="1" ht="23" customHeight="1">
      <c r="B35" s="13" t="s">
        <v>14</v>
      </c>
      <c r="C35" s="36">
        <f>COUNTIF(H11:H22, "Élevée")</f>
        <v>12</v>
      </c>
      <c r="D35" s="37">
        <f>IFERROR(C35/C38,"")</f>
        <v>1</v>
      </c>
      <c r="F35" s="79" t="s">
        <v>0</v>
      </c>
      <c r="G35" s="32">
        <v>0</v>
      </c>
    </row>
    <row r="36" spans="1:257" s="16" customFormat="1" ht="23" customHeight="1" thickBot="1">
      <c r="B36" s="14" t="s">
        <v>16</v>
      </c>
      <c r="C36" s="36">
        <f>COUNTIF(H11:H22, "Moyenne")</f>
        <v>0</v>
      </c>
      <c r="D36" s="37">
        <f>IFERROR(C36/C38,"")</f>
        <v>0</v>
      </c>
      <c r="F36" s="50" t="s">
        <v>45</v>
      </c>
      <c r="G36" s="33">
        <v>0</v>
      </c>
    </row>
    <row r="37" spans="1:257" s="16" customFormat="1" ht="23" customHeight="1" thickBot="1">
      <c r="B37" s="51" t="s">
        <v>18</v>
      </c>
      <c r="C37" s="38">
        <f>COUNTIF(H11:H22, "Faible")</f>
        <v>0</v>
      </c>
      <c r="D37" s="39">
        <f>IFERROR(C37/C38,"")</f>
        <v>0</v>
      </c>
      <c r="F37" s="1"/>
      <c r="G37" s="1"/>
    </row>
    <row r="38" spans="1:257" s="16" customFormat="1" ht="23" customHeight="1">
      <c r="B38" s="31" t="s">
        <v>3</v>
      </c>
      <c r="C38" s="40">
        <f>SUM(C35:C37)</f>
        <v>12</v>
      </c>
      <c r="D38" s="41">
        <f>SUM(D35:D37)</f>
        <v>1</v>
      </c>
      <c r="F38" s="1"/>
      <c r="G38" s="1"/>
    </row>
    <row r="39" spans="1:257" ht="24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5" customHeight="1">
      <c r="A40" s="1"/>
      <c r="B40" s="68" t="s">
        <v>46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5" customHeight="1">
      <c r="A41" s="1"/>
      <c r="B41" s="72"/>
      <c r="C41" s="90" t="s">
        <v>47</v>
      </c>
      <c r="D41" s="90"/>
      <c r="E41" s="90"/>
      <c r="F41" s="90"/>
      <c r="G41" s="90"/>
      <c r="H41" s="90"/>
      <c r="I41" s="91" t="s">
        <v>41</v>
      </c>
      <c r="J41" s="91"/>
      <c r="K41" s="91"/>
      <c r="L41" s="91"/>
      <c r="M41" s="91"/>
      <c r="N41" s="9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24.75" customHeight="1">
      <c r="A42" s="1"/>
      <c r="B42" s="74" t="s">
        <v>48</v>
      </c>
      <c r="C42" s="70" t="s">
        <v>49</v>
      </c>
      <c r="D42" s="70" t="s">
        <v>50</v>
      </c>
      <c r="E42" s="70" t="s">
        <v>51</v>
      </c>
      <c r="F42" s="70" t="s">
        <v>52</v>
      </c>
      <c r="G42" s="70" t="s">
        <v>53</v>
      </c>
      <c r="H42" s="70" t="s">
        <v>54</v>
      </c>
      <c r="I42" s="70" t="s">
        <v>49</v>
      </c>
      <c r="J42" s="70" t="s">
        <v>50</v>
      </c>
      <c r="K42" s="70" t="s">
        <v>51</v>
      </c>
      <c r="L42" s="70" t="s">
        <v>52</v>
      </c>
      <c r="M42" s="70" t="s">
        <v>53</v>
      </c>
      <c r="N42" s="70" t="s">
        <v>54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4.75" customHeight="1">
      <c r="A43" s="1"/>
      <c r="B43" s="73"/>
      <c r="C43" s="71">
        <v>0</v>
      </c>
      <c r="D43" s="71">
        <v>0</v>
      </c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4.75" customHeight="1">
      <c r="A44" s="1"/>
      <c r="B44" s="73"/>
      <c r="C44" s="71">
        <v>0</v>
      </c>
      <c r="D44" s="71">
        <v>0</v>
      </c>
      <c r="E44" s="71">
        <v>0</v>
      </c>
      <c r="F44" s="71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4.75" customHeight="1">
      <c r="A45" s="1"/>
      <c r="B45" s="73"/>
      <c r="C45" s="71">
        <v>0</v>
      </c>
      <c r="D45" s="71">
        <v>0</v>
      </c>
      <c r="E45" s="71">
        <v>0</v>
      </c>
      <c r="F45" s="71">
        <v>0</v>
      </c>
      <c r="G45" s="71"/>
      <c r="H45" s="71">
        <v>0</v>
      </c>
      <c r="I45" s="71">
        <v>0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4.75" customHeight="1">
      <c r="A46" s="1"/>
      <c r="B46" s="73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4.75" customHeight="1">
      <c r="A47" s="1"/>
      <c r="B47" s="73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4.75" customHeight="1">
      <c r="A48" s="1"/>
      <c r="B48" s="73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4.75" customHeight="1">
      <c r="A49" s="1"/>
      <c r="B49" s="75" t="s">
        <v>3</v>
      </c>
      <c r="C49" s="76">
        <f>SUM(C43:C48)</f>
        <v>0</v>
      </c>
      <c r="D49" s="76">
        <f>SUM(D43:D48)</f>
        <v>0</v>
      </c>
      <c r="E49" s="76">
        <f t="shared" ref="E49:K49" si="1">SUM(E43:E48)</f>
        <v>0</v>
      </c>
      <c r="F49" s="76">
        <f t="shared" si="1"/>
        <v>0</v>
      </c>
      <c r="G49" s="76">
        <f t="shared" si="1"/>
        <v>0</v>
      </c>
      <c r="H49" s="76">
        <f t="shared" si="1"/>
        <v>0</v>
      </c>
      <c r="I49" s="76">
        <f t="shared" si="1"/>
        <v>0</v>
      </c>
      <c r="J49" s="76">
        <f t="shared" si="1"/>
        <v>0</v>
      </c>
      <c r="K49" s="76">
        <f t="shared" si="1"/>
        <v>0</v>
      </c>
      <c r="L49" s="76">
        <f>SUM(L43:L48)</f>
        <v>0</v>
      </c>
      <c r="M49" s="76">
        <f t="shared" ref="M49" si="2">SUM(M43:M48)</f>
        <v>0</v>
      </c>
      <c r="N49" s="76">
        <f t="shared" ref="N49" si="3">SUM(N43:N48)</f>
        <v>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</sheetData>
  <mergeCells count="18">
    <mergeCell ref="K19:N19"/>
    <mergeCell ref="K20:N20"/>
    <mergeCell ref="K21:N21"/>
    <mergeCell ref="K22:N22"/>
    <mergeCell ref="B3:E3"/>
    <mergeCell ref="B1:H1"/>
    <mergeCell ref="C41:H41"/>
    <mergeCell ref="I41:N41"/>
    <mergeCell ref="F24:G24"/>
    <mergeCell ref="K10:N10"/>
    <mergeCell ref="K11:N11"/>
    <mergeCell ref="K12:N12"/>
    <mergeCell ref="K13:N13"/>
    <mergeCell ref="K14:N14"/>
    <mergeCell ref="K15:N15"/>
    <mergeCell ref="K16:N16"/>
    <mergeCell ref="K17:N17"/>
    <mergeCell ref="K18:N18"/>
  </mergeCells>
  <phoneticPr fontId="3" type="noConversion"/>
  <conditionalFormatting sqref="B26:B30">
    <cfRule type="containsText" dxfId="28" priority="37" operator="containsText" text="Terminé">
      <formula>NOT(ISERROR(SEARCH("Terminé",B26)))</formula>
    </cfRule>
    <cfRule type="containsText" dxfId="27" priority="39" operator="containsText" text="Non commencé">
      <formula>NOT(ISERROR(SEARCH("Non commencé",B26)))</formula>
    </cfRule>
    <cfRule type="containsText" dxfId="26" priority="38" operator="containsText" text="En cours">
      <formula>NOT(ISERROR(SEARCH("En cours",B26)))</formula>
    </cfRule>
    <cfRule type="containsText" dxfId="25" priority="36" operator="containsText" text="En attente">
      <formula>NOT(ISERROR(SEARCH("En attente",B26)))</formula>
    </cfRule>
    <cfRule type="containsText" dxfId="24" priority="35" operator="containsText" text="En retard">
      <formula>NOT(ISERROR(SEARCH("En retard",B26)))</formula>
    </cfRule>
  </conditionalFormatting>
  <conditionalFormatting sqref="B35:B37">
    <cfRule type="containsText" dxfId="23" priority="14" operator="containsText" text="Faible">
      <formula>NOT(ISERROR(SEARCH("Faible",B35)))</formula>
    </cfRule>
    <cfRule type="containsText" dxfId="22" priority="15" operator="containsText" text="Moyenne">
      <formula>NOT(ISERROR(SEARCH("Moyenne",B35)))</formula>
    </cfRule>
    <cfRule type="containsText" dxfId="21" priority="16" operator="containsText" text="Élevée">
      <formula>NOT(ISERROR(SEARCH("Élevée",B35)))</formula>
    </cfRule>
  </conditionalFormatting>
  <conditionalFormatting sqref="G3">
    <cfRule type="containsText" dxfId="20" priority="5" operator="containsText" text="Non commencé">
      <formula>NOT(ISERROR(SEARCH("Non commencé",G3)))</formula>
    </cfRule>
    <cfRule type="containsText" dxfId="19" priority="4" operator="containsText" text="En cours">
      <formula>NOT(ISERROR(SEARCH("En cours",G3)))</formula>
    </cfRule>
    <cfRule type="containsText" dxfId="18" priority="1" operator="containsText" text="En retard">
      <formula>NOT(ISERROR(SEARCH("En retard",G3)))</formula>
    </cfRule>
    <cfRule type="containsText" dxfId="17" priority="3" operator="containsText" text="Terminé">
      <formula>NOT(ISERROR(SEARCH("Terminé",G3)))</formula>
    </cfRule>
    <cfRule type="containsText" dxfId="16" priority="2" operator="containsText" text="En attente">
      <formula>NOT(ISERROR(SEARCH("En attente",G3)))</formula>
    </cfRule>
  </conditionalFormatting>
  <conditionalFormatting sqref="G11:G22">
    <cfRule type="containsText" dxfId="15" priority="40" operator="containsText" text="En retard">
      <formula>NOT(ISERROR(SEARCH("En retard",G11)))</formula>
    </cfRule>
    <cfRule type="containsText" dxfId="14" priority="60" operator="containsText" text="En attente">
      <formula>NOT(ISERROR(SEARCH("En attente",G11)))</formula>
    </cfRule>
    <cfRule type="containsText" dxfId="13" priority="63" operator="containsText" text="Non commencé">
      <formula>NOT(ISERROR(SEARCH("Non commencé",G11)))</formula>
    </cfRule>
    <cfRule type="containsText" dxfId="12" priority="62" operator="containsText" text="En cours">
      <formula>NOT(ISERROR(SEARCH("En cours",G11)))</formula>
    </cfRule>
    <cfRule type="containsText" dxfId="11" priority="61" operator="containsText" text="Terminé">
      <formula>NOT(ISERROR(SEARCH("Terminé",G11)))</formula>
    </cfRule>
  </conditionalFormatting>
  <conditionalFormatting sqref="H11:H22">
    <cfRule type="containsText" dxfId="10" priority="41" operator="containsText" text="Faible">
      <formula>NOT(ISERROR(SEARCH("Faible",H11)))</formula>
    </cfRule>
    <cfRule type="containsText" dxfId="9" priority="43" operator="containsText" text="Élevée">
      <formula>NOT(ISERROR(SEARCH("Élevée",H11)))</formula>
    </cfRule>
    <cfRule type="containsText" dxfId="8" priority="42" operator="containsText" text="Moyenne">
      <formula>NOT(ISERROR(SEARCH("Moyenne",H11)))</formula>
    </cfRule>
  </conditionalFormatting>
  <pageMargins left="0.3" right="0.3" top="0.3" bottom="0.3" header="0" footer="0"/>
  <pageSetup scale="67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F7E677-7619-1544-B928-2846876EF993}">
          <x14:formula1>
            <xm:f>'Clés déroulantes — NE PAS SUPPR'!$B$3:$B$7</xm:f>
          </x14:formula1>
          <xm:sqref>G3 G11:G22</xm:sqref>
        </x14:dataValidation>
        <x14:dataValidation type="list" allowBlank="1" showInputMessage="1" showErrorMessage="1" xr:uid="{867C1B31-A6EF-4CD1-B233-D55F4C7D4220}">
          <x14:formula1>
            <xm:f>'Clés déroulantes — NE PAS SUPPR'!$D$3:$D$5</xm:f>
          </x14:formula1>
          <xm:sqref>H11:H22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35586-B9CF-4A2F-A06A-3B173AD236FA}">
  <sheetPr>
    <tabColor theme="2" tint="-9.9978637043366805E-2"/>
  </sheetPr>
  <dimension ref="B1:H1007"/>
  <sheetViews>
    <sheetView showGridLines="0" workbookViewId="0">
      <selection sqref="A1:XFD1"/>
    </sheetView>
  </sheetViews>
  <sheetFormatPr baseColWidth="10" defaultColWidth="8.83203125" defaultRowHeight="16"/>
  <cols>
    <col min="1" max="1" width="3.1640625" customWidth="1"/>
    <col min="2" max="2" width="12.83203125" style="6" customWidth="1"/>
    <col min="3" max="3" width="3.33203125" style="6" customWidth="1"/>
    <col min="4" max="4" width="12.83203125" style="6" customWidth="1"/>
  </cols>
  <sheetData>
    <row r="1" spans="2:8" ht="51" customHeight="1" thickBot="1">
      <c r="B1" s="92" t="s">
        <v>10</v>
      </c>
      <c r="C1" s="92"/>
      <c r="D1" s="92"/>
      <c r="E1" s="92"/>
      <c r="F1" s="92"/>
      <c r="G1" s="92"/>
      <c r="H1" s="92"/>
    </row>
    <row r="2" spans="2:8" ht="32" customHeight="1" thickTop="1">
      <c r="B2" s="52" t="s">
        <v>11</v>
      </c>
      <c r="C2" s="9"/>
      <c r="D2" s="52" t="s">
        <v>12</v>
      </c>
    </row>
    <row r="3" spans="2:8" ht="32" customHeight="1">
      <c r="B3" s="23" t="s">
        <v>13</v>
      </c>
      <c r="C3" s="7"/>
      <c r="D3" s="13" t="s">
        <v>14</v>
      </c>
    </row>
    <row r="4" spans="2:8" ht="32" customHeight="1">
      <c r="B4" s="3" t="s">
        <v>15</v>
      </c>
      <c r="C4" s="7"/>
      <c r="D4" s="14" t="s">
        <v>16</v>
      </c>
    </row>
    <row r="5" spans="2:8" ht="32" customHeight="1">
      <c r="B5" s="3" t="s">
        <v>17</v>
      </c>
      <c r="C5" s="7"/>
      <c r="D5" s="15" t="s">
        <v>18</v>
      </c>
    </row>
    <row r="6" spans="2:8" ht="32" customHeight="1">
      <c r="B6" s="11" t="s">
        <v>19</v>
      </c>
      <c r="C6" s="7"/>
      <c r="D6" s="10"/>
    </row>
    <row r="7" spans="2:8" ht="32" customHeight="1">
      <c r="B7" s="11" t="s">
        <v>20</v>
      </c>
      <c r="C7" s="7"/>
      <c r="D7" s="1"/>
    </row>
    <row r="8" spans="2:8" ht="32" customHeight="1">
      <c r="B8" s="1"/>
      <c r="C8" s="7"/>
      <c r="D8" s="1"/>
    </row>
    <row r="9" spans="2:8" ht="32" customHeight="1">
      <c r="B9" s="1"/>
      <c r="C9" s="7"/>
      <c r="D9" s="1"/>
    </row>
    <row r="10" spans="2:8">
      <c r="B10" s="1"/>
      <c r="C10" s="7"/>
      <c r="D10" s="1"/>
    </row>
    <row r="11" spans="2:8">
      <c r="B11" s="1"/>
      <c r="C11" s="7"/>
      <c r="D11" s="1"/>
    </row>
    <row r="12" spans="2:8">
      <c r="B12" s="1"/>
      <c r="C12" s="7"/>
      <c r="D12" s="1"/>
    </row>
    <row r="13" spans="2:8">
      <c r="B13" s="1"/>
      <c r="C13" s="7"/>
      <c r="D13" s="1"/>
    </row>
    <row r="14" spans="2:8">
      <c r="B14" s="1"/>
      <c r="C14" s="7"/>
      <c r="D14" s="1"/>
    </row>
    <row r="15" spans="2:8">
      <c r="B15" s="1"/>
      <c r="C15" s="1"/>
      <c r="D15" s="1"/>
    </row>
    <row r="16" spans="2:8">
      <c r="B16" s="1"/>
      <c r="C16" s="1"/>
      <c r="D16" s="1"/>
    </row>
    <row r="17" spans="2:4">
      <c r="B17" s="16"/>
      <c r="C17" s="16"/>
      <c r="D17" s="16"/>
    </row>
    <row r="18" spans="2:4">
      <c r="B18" s="16"/>
      <c r="C18" s="16"/>
      <c r="D18" s="16"/>
    </row>
    <row r="19" spans="2:4">
      <c r="B19" s="16"/>
      <c r="C19" s="16"/>
      <c r="D19" s="16"/>
    </row>
    <row r="20" spans="2:4">
      <c r="B20" s="16"/>
      <c r="C20" s="16"/>
      <c r="D20" s="16"/>
    </row>
    <row r="21" spans="2:4">
      <c r="B21" s="16"/>
      <c r="C21" s="16"/>
      <c r="D21" s="16"/>
    </row>
    <row r="22" spans="2:4">
      <c r="B22" s="16"/>
      <c r="C22" s="16"/>
      <c r="D22" s="16"/>
    </row>
    <row r="23" spans="2:4">
      <c r="B23" s="16"/>
      <c r="C23" s="16"/>
      <c r="D23" s="16"/>
    </row>
    <row r="24" spans="2:4">
      <c r="B24" s="16"/>
      <c r="C24" s="16"/>
      <c r="D24" s="16"/>
    </row>
    <row r="25" spans="2:4">
      <c r="B25" s="1"/>
      <c r="C25" s="1"/>
      <c r="D25" s="1"/>
    </row>
    <row r="26" spans="2:4">
      <c r="B26" s="16"/>
      <c r="C26" s="16"/>
      <c r="D26" s="16"/>
    </row>
    <row r="27" spans="2:4">
      <c r="B27" s="16"/>
      <c r="C27" s="16"/>
      <c r="D27" s="16"/>
    </row>
    <row r="28" spans="2:4">
      <c r="B28" s="16"/>
      <c r="C28" s="16"/>
      <c r="D28" s="16"/>
    </row>
    <row r="29" spans="2:4">
      <c r="B29" s="16"/>
      <c r="C29" s="16"/>
      <c r="D29" s="16"/>
    </row>
    <row r="30" spans="2:4">
      <c r="B30" s="16"/>
      <c r="C30" s="16"/>
      <c r="D30" s="16"/>
    </row>
    <row r="31" spans="2:4">
      <c r="B31" s="1"/>
      <c r="C31" s="1"/>
      <c r="D31" s="1"/>
    </row>
    <row r="32" spans="2:4">
      <c r="B32"/>
      <c r="C32"/>
      <c r="D32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  <c r="C42" s="1"/>
      <c r="D42" s="1"/>
    </row>
    <row r="43" spans="2:4">
      <c r="B43" s="1"/>
      <c r="C43" s="1"/>
      <c r="D43" s="1"/>
    </row>
    <row r="44" spans="2:4">
      <c r="B44" s="1"/>
      <c r="C44" s="1"/>
      <c r="D44" s="1"/>
    </row>
    <row r="45" spans="2:4">
      <c r="B45" s="1"/>
      <c r="C45" s="1"/>
      <c r="D45" s="1"/>
    </row>
    <row r="46" spans="2:4">
      <c r="B46" s="1"/>
      <c r="C46" s="1"/>
      <c r="D46" s="1"/>
    </row>
    <row r="47" spans="2:4">
      <c r="B47" s="1"/>
      <c r="C47" s="1"/>
      <c r="D47" s="1"/>
    </row>
    <row r="48" spans="2:4">
      <c r="B48" s="1"/>
      <c r="C48" s="1"/>
      <c r="D48" s="1"/>
    </row>
    <row r="49" spans="2:4">
      <c r="B49" s="1"/>
      <c r="C49" s="1"/>
      <c r="D49" s="1"/>
    </row>
    <row r="50" spans="2:4">
      <c r="B50" s="1"/>
      <c r="C50" s="1"/>
      <c r="D50" s="1"/>
    </row>
    <row r="51" spans="2:4">
      <c r="B51" s="1"/>
      <c r="C51" s="1"/>
      <c r="D51" s="1"/>
    </row>
    <row r="52" spans="2:4">
      <c r="B52" s="1"/>
      <c r="C52" s="1"/>
      <c r="D52" s="1"/>
    </row>
    <row r="53" spans="2:4">
      <c r="B53" s="1"/>
      <c r="C53" s="1"/>
      <c r="D53" s="1"/>
    </row>
    <row r="54" spans="2:4">
      <c r="B54" s="1"/>
      <c r="C54" s="1"/>
      <c r="D54" s="1"/>
    </row>
    <row r="55" spans="2:4">
      <c r="B55" s="1"/>
      <c r="C55" s="1"/>
      <c r="D55" s="1"/>
    </row>
    <row r="56" spans="2:4">
      <c r="B56" s="1"/>
      <c r="C56" s="1"/>
      <c r="D56" s="1"/>
    </row>
    <row r="57" spans="2:4">
      <c r="B57" s="1"/>
      <c r="C57" s="1"/>
      <c r="D57" s="1"/>
    </row>
    <row r="58" spans="2:4">
      <c r="B58" s="1"/>
      <c r="C58" s="1"/>
      <c r="D58" s="1"/>
    </row>
    <row r="59" spans="2:4">
      <c r="B59" s="1"/>
      <c r="C59" s="1"/>
      <c r="D59" s="1"/>
    </row>
    <row r="60" spans="2:4">
      <c r="B60" s="1"/>
      <c r="C60" s="1"/>
      <c r="D60" s="1"/>
    </row>
    <row r="61" spans="2:4">
      <c r="B61" s="1"/>
      <c r="C61" s="1"/>
      <c r="D61" s="1"/>
    </row>
    <row r="62" spans="2:4">
      <c r="B62" s="1"/>
      <c r="C62" s="1"/>
      <c r="D62" s="1"/>
    </row>
    <row r="63" spans="2:4">
      <c r="B63" s="1"/>
      <c r="C63" s="1"/>
      <c r="D63" s="1"/>
    </row>
    <row r="64" spans="2:4">
      <c r="B64" s="1"/>
      <c r="C64" s="1"/>
      <c r="D64" s="1"/>
    </row>
    <row r="65" spans="2:4">
      <c r="B65" s="1"/>
      <c r="C65" s="1"/>
      <c r="D65" s="1"/>
    </row>
    <row r="66" spans="2:4">
      <c r="B66" s="1"/>
      <c r="C66" s="1"/>
      <c r="D66" s="1"/>
    </row>
    <row r="67" spans="2:4">
      <c r="B67" s="1"/>
      <c r="C67" s="1"/>
      <c r="D67" s="1"/>
    </row>
    <row r="68" spans="2:4">
      <c r="B68" s="1"/>
      <c r="C68" s="1"/>
      <c r="D68" s="1"/>
    </row>
    <row r="69" spans="2:4">
      <c r="B69" s="1"/>
      <c r="C69" s="1"/>
      <c r="D69" s="1"/>
    </row>
    <row r="70" spans="2:4">
      <c r="B70" s="1"/>
      <c r="C70" s="1"/>
      <c r="D70" s="1"/>
    </row>
    <row r="71" spans="2:4">
      <c r="B71" s="1"/>
      <c r="C71" s="1"/>
      <c r="D71" s="1"/>
    </row>
    <row r="72" spans="2:4">
      <c r="B72" s="1"/>
      <c r="C72" s="1"/>
      <c r="D72" s="1"/>
    </row>
    <row r="73" spans="2:4">
      <c r="B73" s="1"/>
      <c r="C73" s="1"/>
      <c r="D73" s="1"/>
    </row>
    <row r="74" spans="2:4">
      <c r="B74" s="1"/>
      <c r="C74" s="1"/>
      <c r="D74" s="1"/>
    </row>
    <row r="75" spans="2:4">
      <c r="B75" s="1"/>
      <c r="C75" s="1"/>
      <c r="D75" s="1"/>
    </row>
    <row r="76" spans="2:4">
      <c r="B76" s="1"/>
      <c r="C76" s="1"/>
      <c r="D76" s="1"/>
    </row>
    <row r="77" spans="2:4">
      <c r="B77" s="1"/>
      <c r="C77" s="1"/>
      <c r="D77" s="1"/>
    </row>
    <row r="78" spans="2:4">
      <c r="B78" s="1"/>
      <c r="C78" s="1"/>
      <c r="D78" s="1"/>
    </row>
    <row r="79" spans="2:4">
      <c r="B79" s="1"/>
      <c r="C79" s="1"/>
      <c r="D79" s="1"/>
    </row>
    <row r="80" spans="2:4">
      <c r="B80" s="1"/>
      <c r="C80" s="1"/>
      <c r="D80" s="1"/>
    </row>
    <row r="81" spans="2:4">
      <c r="B81" s="1"/>
      <c r="C81" s="1"/>
      <c r="D81" s="1"/>
    </row>
    <row r="82" spans="2:4">
      <c r="B82" s="1"/>
      <c r="C82" s="1"/>
      <c r="D82" s="1"/>
    </row>
    <row r="83" spans="2:4">
      <c r="B83" s="1"/>
      <c r="C83" s="1"/>
      <c r="D83" s="1"/>
    </row>
    <row r="84" spans="2:4">
      <c r="B84" s="1"/>
      <c r="C84" s="1"/>
      <c r="D84" s="1"/>
    </row>
    <row r="85" spans="2:4">
      <c r="B85" s="1"/>
      <c r="C85" s="1"/>
      <c r="D85" s="1"/>
    </row>
    <row r="86" spans="2:4">
      <c r="B86" s="1"/>
      <c r="C86" s="1"/>
      <c r="D86" s="1"/>
    </row>
    <row r="87" spans="2:4">
      <c r="B87" s="1"/>
      <c r="C87" s="1"/>
      <c r="D87" s="1"/>
    </row>
    <row r="88" spans="2:4">
      <c r="B88" s="1"/>
      <c r="C88" s="1"/>
      <c r="D88" s="1"/>
    </row>
    <row r="89" spans="2:4">
      <c r="B89" s="1"/>
      <c r="C89" s="1"/>
      <c r="D89" s="1"/>
    </row>
    <row r="90" spans="2:4">
      <c r="B90" s="1"/>
      <c r="C90" s="1"/>
      <c r="D90" s="1"/>
    </row>
    <row r="91" spans="2:4">
      <c r="B91" s="1"/>
      <c r="C91" s="1"/>
      <c r="D91" s="1"/>
    </row>
    <row r="92" spans="2:4">
      <c r="B92" s="1"/>
      <c r="C92" s="1"/>
      <c r="D92" s="1"/>
    </row>
    <row r="93" spans="2:4">
      <c r="B93" s="1"/>
      <c r="C93" s="1"/>
      <c r="D93" s="1"/>
    </row>
    <row r="94" spans="2:4">
      <c r="B94" s="1"/>
      <c r="C94" s="1"/>
      <c r="D94" s="1"/>
    </row>
    <row r="95" spans="2:4">
      <c r="B95" s="1"/>
      <c r="C95" s="1"/>
      <c r="D95" s="1"/>
    </row>
    <row r="96" spans="2:4">
      <c r="B96" s="1"/>
      <c r="C96" s="1"/>
      <c r="D96" s="1"/>
    </row>
    <row r="97" spans="2:4">
      <c r="B97" s="1"/>
      <c r="C97" s="1"/>
      <c r="D97" s="1"/>
    </row>
    <row r="98" spans="2:4">
      <c r="B98" s="1"/>
      <c r="C98" s="1"/>
      <c r="D98" s="1"/>
    </row>
    <row r="99" spans="2:4">
      <c r="B99" s="1"/>
      <c r="C99" s="1"/>
      <c r="D99" s="1"/>
    </row>
    <row r="100" spans="2:4">
      <c r="B100" s="1"/>
      <c r="C100" s="1"/>
      <c r="D100" s="1"/>
    </row>
    <row r="101" spans="2:4">
      <c r="B101" s="1"/>
      <c r="C101" s="1"/>
      <c r="D101" s="1"/>
    </row>
    <row r="102" spans="2:4">
      <c r="B102" s="1"/>
      <c r="C102" s="1"/>
      <c r="D102" s="1"/>
    </row>
    <row r="103" spans="2:4">
      <c r="B103" s="1"/>
      <c r="C103" s="1"/>
      <c r="D103" s="1"/>
    </row>
    <row r="104" spans="2:4">
      <c r="B104" s="1"/>
      <c r="C104" s="1"/>
      <c r="D104" s="1"/>
    </row>
    <row r="105" spans="2:4">
      <c r="B105" s="1"/>
      <c r="C105" s="1"/>
      <c r="D105" s="1"/>
    </row>
    <row r="106" spans="2:4">
      <c r="B106" s="1"/>
      <c r="C106" s="1"/>
      <c r="D106" s="1"/>
    </row>
    <row r="107" spans="2:4">
      <c r="B107" s="1"/>
      <c r="C107" s="1"/>
      <c r="D107" s="1"/>
    </row>
    <row r="108" spans="2:4">
      <c r="B108" s="1"/>
      <c r="C108" s="1"/>
      <c r="D108" s="1"/>
    </row>
    <row r="109" spans="2:4">
      <c r="B109" s="1"/>
      <c r="C109" s="1"/>
      <c r="D109" s="1"/>
    </row>
    <row r="110" spans="2:4">
      <c r="B110" s="1"/>
      <c r="C110" s="1"/>
      <c r="D110" s="1"/>
    </row>
    <row r="111" spans="2:4">
      <c r="B111" s="1"/>
      <c r="C111" s="1"/>
      <c r="D111" s="1"/>
    </row>
    <row r="112" spans="2:4">
      <c r="B112" s="1"/>
      <c r="C112" s="1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</sheetData>
  <mergeCells count="1">
    <mergeCell ref="B1:H1"/>
  </mergeCells>
  <conditionalFormatting sqref="B3:B7">
    <cfRule type="containsText" dxfId="7" priority="1" operator="containsText" text="En retard">
      <formula>NOT(ISERROR(SEARCH("En retard",B3)))</formula>
    </cfRule>
    <cfRule type="containsText" dxfId="6" priority="8" operator="containsText" text="Non commencé">
      <formula>NOT(ISERROR(SEARCH("Non commencé",B3)))</formula>
    </cfRule>
    <cfRule type="containsText" dxfId="5" priority="7" operator="containsText" text="En cours">
      <formula>NOT(ISERROR(SEARCH("En cours",B3)))</formula>
    </cfRule>
    <cfRule type="containsText" dxfId="4" priority="6" operator="containsText" text="Terminé">
      <formula>NOT(ISERROR(SEARCH("Terminé",B3)))</formula>
    </cfRule>
    <cfRule type="containsText" dxfId="3" priority="5" operator="containsText" text="En attente">
      <formula>NOT(ISERROR(SEARCH("En attente",B3)))</formula>
    </cfRule>
  </conditionalFormatting>
  <conditionalFormatting sqref="D3:D6">
    <cfRule type="containsText" dxfId="2" priority="4" operator="containsText" text="Élevée">
      <formula>NOT(ISERROR(SEARCH("Élevée",D3)))</formula>
    </cfRule>
    <cfRule type="containsText" dxfId="1" priority="3" operator="containsText" text="Moyenne">
      <formula>NOT(ISERROR(SEARCH("Moyenne",D3)))</formula>
    </cfRule>
    <cfRule type="containsText" dxfId="0" priority="2" operator="containsText" text="Faible">
      <formula>NOT(ISERROR(SEARCH("Faible",D3)))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67" sqref="B67"/>
    </sheetView>
  </sheetViews>
  <sheetFormatPr baseColWidth="10" defaultColWidth="10.83203125" defaultRowHeight="15"/>
  <cols>
    <col min="1" max="1" width="3.33203125" style="53" customWidth="1"/>
    <col min="2" max="2" width="88.33203125" style="53" customWidth="1"/>
    <col min="3" max="16384" width="10.83203125" style="53"/>
  </cols>
  <sheetData>
    <row r="1" spans="2:2" ht="20" customHeight="1"/>
    <row r="2" spans="2:2" ht="120.75" customHeight="1">
      <c r="B2" s="5" t="s">
        <v>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EXEMPLE   gestion des projets j</vt:lpstr>
      <vt:lpstr>VIERGE   gestion des projets ju</vt:lpstr>
      <vt:lpstr>Clés déroulantes — NE PAS SUPPR</vt:lpstr>
      <vt:lpstr>- Exclusion de responsabilité -</vt:lpstr>
      <vt:lpstr>'EXEMPLE   gestion des projets j'!Print_Area</vt:lpstr>
      <vt:lpstr>'VIERGE   gestion des projets ju'!Print_Area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2022-12-23T01:25:38Z</cp:lastPrinted>
  <dcterms:created xsi:type="dcterms:W3CDTF">2015-02-24T20:54:23Z</dcterms:created>
  <dcterms:modified xsi:type="dcterms:W3CDTF">2024-02-02T19:53:13Z</dcterms:modified>
</cp:coreProperties>
</file>