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FR/"/>
    </mc:Choice>
  </mc:AlternateContent>
  <xr:revisionPtr revIDLastSave="0" documentId="13_ncr:1_{38339F03-A4A8-574E-BDBB-BA0EC442D55F}" xr6:coauthVersionLast="47" xr6:coauthVersionMax="47" xr10:uidLastSave="{00000000-0000-0000-0000-000000000000}"/>
  <bookViews>
    <workbookView xWindow="34320" yWindow="2580" windowWidth="21420" windowHeight="17960" tabRatio="500" xr2:uid="{00000000-000D-0000-FFFF-FFFF00000000}"/>
  </bookViews>
  <sheets>
    <sheet name="EXEMPLE Ventes hebdomadaires po" sheetId="5" r:id="rId1"/>
    <sheet name="VIERGE - Ventes hebdomadaires p" sheetId="2" r:id="rId2"/>
    <sheet name="- Exclusion de responsabilité -" sheetId="3" r:id="rId3"/>
  </sheets>
  <externalReferences>
    <externalReference r:id="rId4"/>
  </externalReferences>
  <definedNames>
    <definedName name="_xlnm._FilterDatabase" localSheetId="0" hidden="1">'EXEMPLE Ventes hebdomadaires po'!$B$6:$K$14</definedName>
    <definedName name="_xlnm._FilterDatabase" localSheetId="1" hidden="1">'VIERGE - Ventes hebdomadaires p'!$B$6:$K$14</definedName>
    <definedName name="_xlnm.Print_Area" localSheetId="0">'EXEMPLE Ventes hebdomadaires po'!$A$1:$L$65</definedName>
    <definedName name="_xlnm.Print_Area" localSheetId="1">'VIERGE - Ventes hebdomadaires p'!$A$1:$L$65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K14" i="2"/>
  <c r="F14" i="2"/>
  <c r="I13" i="2"/>
  <c r="K13" i="2"/>
  <c r="F13" i="2"/>
  <c r="I12" i="2"/>
  <c r="K12" i="2"/>
  <c r="F12" i="2"/>
  <c r="I11" i="2"/>
  <c r="K11" i="2"/>
  <c r="F11" i="2"/>
  <c r="I10" i="2"/>
  <c r="K10" i="2"/>
  <c r="F10" i="2"/>
  <c r="I9" i="2"/>
  <c r="K9" i="2"/>
  <c r="F9" i="2"/>
  <c r="I8" i="2"/>
  <c r="K8" i="2"/>
  <c r="F8" i="2"/>
  <c r="I7" i="2"/>
  <c r="K7" i="2"/>
  <c r="F7" i="2"/>
  <c r="I14" i="5"/>
  <c r="K14" i="5"/>
  <c r="F14" i="5"/>
  <c r="I13" i="5"/>
  <c r="K13" i="5"/>
  <c r="F13" i="5"/>
  <c r="I12" i="5"/>
  <c r="K12" i="5"/>
  <c r="F12" i="5"/>
  <c r="I11" i="5"/>
  <c r="K11" i="5"/>
  <c r="F11" i="5"/>
  <c r="I10" i="5"/>
  <c r="K10" i="5"/>
  <c r="F10" i="5"/>
  <c r="I9" i="5"/>
  <c r="K9" i="5"/>
  <c r="F9" i="5"/>
  <c r="I8" i="5"/>
  <c r="K8" i="5"/>
  <c r="F8" i="5"/>
  <c r="I7" i="5"/>
  <c r="K7" i="5"/>
  <c r="F7" i="5"/>
  <c r="C18" i="2"/>
  <c r="D18" i="2"/>
  <c r="E18" i="2"/>
  <c r="F18" i="2"/>
  <c r="G18" i="2"/>
  <c r="H18" i="2"/>
  <c r="I18" i="2"/>
  <c r="J18" i="2"/>
  <c r="J18" i="5"/>
  <c r="I18" i="5"/>
  <c r="D18" i="5"/>
  <c r="H18" i="5"/>
  <c r="G18" i="5"/>
  <c r="F18" i="5"/>
  <c r="E18" i="5"/>
  <c r="C18" i="5"/>
  <c r="K18" i="5"/>
  <c r="I19" i="5"/>
  <c r="J19" i="5"/>
  <c r="K18" i="2"/>
  <c r="E19" i="5"/>
  <c r="H19" i="5"/>
  <c r="D19" i="5"/>
  <c r="F19" i="5"/>
  <c r="C19" i="5"/>
  <c r="G19" i="5"/>
  <c r="K19" i="5"/>
  <c r="E19" i="2"/>
  <c r="J19" i="2"/>
  <c r="F19" i="2"/>
  <c r="G19" i="2"/>
  <c r="I19" i="2"/>
  <c r="H19" i="2"/>
  <c r="C19" i="2"/>
  <c r="D19" i="2"/>
  <c r="K19" i="2"/>
</calcChain>
</file>

<file path=xl/sharedStrings.xml><?xml version="1.0" encoding="utf-8"?>
<sst xmlns="http://schemas.openxmlformats.org/spreadsheetml/2006/main" count="80" uniqueCount="32">
  <si>
    <t>Market on Main</t>
  </si>
  <si>
    <t>Patrick E.</t>
  </si>
  <si>
    <t>xx/xx/xx - xx/xx/xx</t>
  </si>
  <si>
    <t>MODÈLE DE RAPPORT HEBDOMADAIRE DE VENTES POUR DÉTAILLANT</t>
  </si>
  <si>
    <t>NOM DU MAGASIN</t>
  </si>
  <si>
    <t>RESPONSABLE DE VENTES</t>
  </si>
  <si>
    <t>DÉBUT ET DE FIN DE LA SEMAINE</t>
  </si>
  <si>
    <t>RECETTES PAR PRODUIT</t>
  </si>
  <si>
    <t>NOM DU PRODUIT</t>
  </si>
  <si>
    <t>COÛT PAR ÉLÉMENT</t>
  </si>
  <si>
    <t>POURCENTAGE DE MAJORATION</t>
  </si>
  <si>
    <t>TOTAL VENDU</t>
  </si>
  <si>
    <t>CHIFFRE D’AFFAIRES TOTAL</t>
  </si>
  <si>
    <t>FRAIS D’EXPÉDITION PAR ARTICLE</t>
  </si>
  <si>
    <t>COÛT D’EXPÉDITION PAR ARTICLE</t>
  </si>
  <si>
    <t>BÉNÉFICE PAR ÉLÉMENT</t>
  </si>
  <si>
    <t>RETOURS</t>
  </si>
  <si>
    <t>REVENU TOTAL</t>
  </si>
  <si>
    <t>ÉLÉMENT 1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</si>
  <si>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</si>
  <si>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</si>
  <si>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</si>
  <si>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</si>
  <si>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</si>
  <si>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</si>
  <si>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</si>
  <si>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t>RÉPARTITION DES RECETTES</t>
  </si>
  <si>
    <t>TOUS</t>
  </si>
  <si>
    <t>POURCENTAGE</t>
  </si>
  <si>
    <t>REVENU TOTAL PAR ÉLÉMENT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</si>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</sst>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b/>
      <sz val="12"/>
      <color theme="1" tint="0.34998626667073579"/>
      <name val="Century Gothic"/>
      <family val="1"/>
    </font>
    <font>
      <sz val="12"/>
      <color theme="1" tint="0.34998626667073579"/>
      <name val="Century Gothic"/>
      <family val="2"/>
    </font>
    <font>
      <sz val="14"/>
      <color theme="0"/>
      <name val="Century Gothic"/>
      <family val="2"/>
    </font>
    <font>
      <sz val="18"/>
      <color theme="1"/>
      <name val="Century Gothic"/>
      <family val="1"/>
    </font>
    <font>
      <sz val="18"/>
      <color theme="1"/>
      <name val="Calibri"/>
      <family val="2"/>
      <scheme val="minor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/>
    <xf numFmtId="164" fontId="7" fillId="0" borderId="2" xfId="0" applyNumberFormat="1" applyFont="1" applyBorder="1" applyAlignment="1">
      <alignment horizontal="right" vertical="center" wrapText="1" indent="1"/>
    </xf>
    <xf numFmtId="9" fontId="7" fillId="0" borderId="2" xfId="1" applyFont="1" applyBorder="1" applyAlignment="1">
      <alignment horizontal="right" vertical="center" wrapText="1" inden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13" borderId="3" xfId="0" applyFont="1" applyFill="1" applyBorder="1" applyAlignment="1">
      <alignment horizontal="center" vertical="center" wrapText="1"/>
    </xf>
    <xf numFmtId="164" fontId="7" fillId="13" borderId="2" xfId="0" applyNumberFormat="1" applyFont="1" applyFill="1" applyBorder="1" applyAlignment="1">
      <alignment horizontal="right" vertical="center" wrapText="1" indent="1"/>
    </xf>
    <xf numFmtId="9" fontId="7" fillId="13" borderId="2" xfId="1" applyFont="1" applyFill="1" applyBorder="1" applyAlignment="1">
      <alignment horizontal="right" vertical="center" wrapText="1" inden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 indent="1"/>
    </xf>
    <xf numFmtId="164" fontId="7" fillId="4" borderId="9" xfId="0" applyNumberFormat="1" applyFont="1" applyFill="1" applyBorder="1" applyAlignment="1">
      <alignment horizontal="right" vertical="center" wrapText="1" indent="1"/>
    </xf>
    <xf numFmtId="10" fontId="7" fillId="4" borderId="9" xfId="0" applyNumberFormat="1" applyFont="1" applyFill="1" applyBorder="1" applyAlignment="1">
      <alignment horizontal="right" vertical="center" wrapText="1" indent="1"/>
    </xf>
    <xf numFmtId="1" fontId="7" fillId="4" borderId="9" xfId="0" applyNumberFormat="1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righ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164" fontId="7" fillId="0" borderId="9" xfId="0" applyNumberFormat="1" applyFont="1" applyBorder="1" applyAlignment="1">
      <alignment horizontal="right" vertical="center" wrapText="1" indent="1"/>
    </xf>
    <xf numFmtId="10" fontId="7" fillId="0" borderId="9" xfId="0" applyNumberFormat="1" applyFont="1" applyBorder="1" applyAlignment="1">
      <alignment horizontal="right" vertical="center" wrapText="1" indent="1"/>
    </xf>
    <xf numFmtId="1" fontId="7" fillId="0" borderId="9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164" fontId="7" fillId="0" borderId="15" xfId="0" applyNumberFormat="1" applyFont="1" applyBorder="1" applyAlignment="1">
      <alignment horizontal="right" vertical="center" wrapText="1" indent="1"/>
    </xf>
    <xf numFmtId="10" fontId="7" fillId="0" borderId="15" xfId="0" applyNumberFormat="1" applyFont="1" applyBorder="1" applyAlignment="1">
      <alignment horizontal="right" vertical="center" wrapText="1" indent="1"/>
    </xf>
    <xf numFmtId="1" fontId="7" fillId="0" borderId="1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right" vertical="center" wrapText="1" inden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 indent="1"/>
    </xf>
    <xf numFmtId="164" fontId="7" fillId="4" borderId="16" xfId="0" applyNumberFormat="1" applyFont="1" applyFill="1" applyBorder="1" applyAlignment="1">
      <alignment horizontal="right" vertical="center" wrapText="1" indent="1"/>
    </xf>
    <xf numFmtId="0" fontId="7" fillId="0" borderId="9" xfId="0" applyFont="1" applyBorder="1" applyAlignment="1">
      <alignment horizontal="left" vertical="center" wrapText="1" indent="1"/>
    </xf>
    <xf numFmtId="164" fontId="7" fillId="0" borderId="16" xfId="0" applyNumberFormat="1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horizontal="right" vertical="center" wrapText="1" indent="1"/>
    </xf>
    <xf numFmtId="10" fontId="7" fillId="0" borderId="4" xfId="0" applyNumberFormat="1" applyFont="1" applyBorder="1" applyAlignment="1">
      <alignment horizontal="right" vertical="center" wrapText="1" indent="1"/>
    </xf>
    <xf numFmtId="1" fontId="7" fillId="0" borderId="4" xfId="0" applyNumberFormat="1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7" fillId="12" borderId="0" xfId="3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5" borderId="0" xfId="0" applyFont="1" applyFill="1" applyAlignment="1">
      <alignment horizontal="left" vertical="center" indent="1"/>
    </xf>
    <xf numFmtId="0" fontId="12" fillId="5" borderId="0" xfId="0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'EXEMPLE Ventes hebdomadaires po'!$I$6</c:f>
              <c:strCache>
                <c:ptCount val="1"/>
                <c:pt idx="0">
                  <c:v>BÉNÉFICE PAR ÉLÉMENT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B-4853-96A3-AB9A830793F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B-4853-96A3-AB9A830793F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CB-4853-96A3-AB9A830793F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CB-4853-96A3-AB9A830793F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CB-4853-96A3-AB9A830793F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CB-4853-96A3-AB9A830793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CB-4853-96A3-AB9A830793F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CB-4853-96A3-AB9A830793F1}"/>
              </c:ext>
            </c:extLst>
          </c:dPt>
          <c:cat>
            <c:strRef>
              <c:f>'EXEMPLE Ventes hebdomadaires po'!$B$7:$B$14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Ventes hebdomadaires po'!$I$7:$I$14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CB-4853-96A3-AB9A8307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95-4392-9551-7E8E589A1A13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5-4392-9551-7E8E589A1A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95-4392-9551-7E8E589A1A13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95-4392-9551-7E8E589A1A13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95-4392-9551-7E8E589A1A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795-4392-9551-7E8E589A1A13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795-4392-9551-7E8E589A1A13}"/>
              </c:ext>
            </c:extLst>
          </c:dPt>
          <c:dPt>
            <c:idx val="7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795-4392-9551-7E8E589A1A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Ventes hebdomadaires po'!$C$17:$J$17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Ventes hebdomadaires po'!$C$19:$J$19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95-4392-9551-7E8E589A1A1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B795-4392-9551-7E8E589A1A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B795-4392-9551-7E8E589A1A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B795-4392-9551-7E8E589A1A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B795-4392-9551-7E8E589A1A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B795-4392-9551-7E8E589A1A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B795-4392-9551-7E8E589A1A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B795-4392-9551-7E8E589A1A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B795-4392-9551-7E8E589A1A13}"/>
              </c:ext>
            </c:extLst>
          </c:dPt>
          <c:cat>
            <c:strRef>
              <c:f>'EXEMPLE Ventes hebdomadaires po'!$C$17:$J$17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Ventes hebdomadaires po'!$C$19:$J$19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795-4392-9551-7E8E589A1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'EXEMPLE Ventes hebdomadaires po'!$B$7:$B$14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Ventes hebdomadaires po'!$K$7:$K$14</c:f>
              <c:numCache>
                <c:formatCode>"$"#,##0.00</c:formatCode>
                <c:ptCount val="8"/>
                <c:pt idx="0">
                  <c:v>653.97499999999991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3-459E-BF69-53B00FE9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'VIERGE - Ventes hebdomadaires p'!$I$6</c:f>
              <c:strCache>
                <c:ptCount val="1"/>
                <c:pt idx="0">
                  <c:v>BÉNÉFICE PAR ÉLÉMENT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'VIERGE - Ventes hebdomadaires p'!$B$7:$B$14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'VIERGE - Ventes hebdomadaires p'!$I$7:$I$14</c:f>
              <c:numCache>
                <c:formatCode>"$"#,##0.00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'VIERGE - Ventes hebdomadaires p'!$C$17:$J$17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'VIERGE - Ventes hebdomadaires p'!$C$19:$J$19</c:f>
              <c:numCache>
                <c:formatCode>0%</c:formatCode>
                <c:ptCount val="8"/>
                <c:pt idx="0">
                  <c:v>4.9019607843137254E-3</c:v>
                </c:pt>
                <c:pt idx="1">
                  <c:v>1.9607843137254902E-2</c:v>
                </c:pt>
                <c:pt idx="2">
                  <c:v>4.4117647058823532E-2</c:v>
                </c:pt>
                <c:pt idx="3">
                  <c:v>7.8431372549019607E-2</c:v>
                </c:pt>
                <c:pt idx="4">
                  <c:v>0.12254901960784313</c:v>
                </c:pt>
                <c:pt idx="5">
                  <c:v>0.17647058823529413</c:v>
                </c:pt>
                <c:pt idx="6">
                  <c:v>0.24019607843137256</c:v>
                </c:pt>
                <c:pt idx="7">
                  <c:v>0.31372549019607843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'VIERGE - Ventes hebdomadaires p'!$C$17:$J$17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'VIERGE - Ventes hebdomadaires p'!$C$19:$J$19</c:f>
              <c:numCache>
                <c:formatCode>0%</c:formatCode>
                <c:ptCount val="8"/>
                <c:pt idx="0">
                  <c:v>4.9019607843137254E-3</c:v>
                </c:pt>
                <c:pt idx="1">
                  <c:v>1.9607843137254902E-2</c:v>
                </c:pt>
                <c:pt idx="2">
                  <c:v>4.4117647058823532E-2</c:v>
                </c:pt>
                <c:pt idx="3">
                  <c:v>7.8431372549019607E-2</c:v>
                </c:pt>
                <c:pt idx="4">
                  <c:v>0.12254901960784313</c:v>
                </c:pt>
                <c:pt idx="5">
                  <c:v>0.17647058823529413</c:v>
                </c:pt>
                <c:pt idx="6">
                  <c:v>0.24019607843137256</c:v>
                </c:pt>
                <c:pt idx="7">
                  <c:v>0.31372549019607843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'VIERGE - Ventes hebdomadaires p'!$B$7:$B$14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'VIERGE - Ventes hebdomadaires p'!$K$7:$K$14</c:f>
              <c:numCache>
                <c:formatCode>"$"#,##0.00</c:formatCode>
                <c:ptCount val="8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hyperlink" Target="https://fr.smartsheet.com/try-it?trp=17898&amp;utm_language=FR&amp;utm_source=template-excel&amp;utm_medium=content&amp;utm_campaign=ic-Retail+Weekly+Sales+Report-excel-17898-fr&amp;lpa=ic+Retail+Weekly+Sales+Report+excel+17898+fr" TargetMode="Externa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50800</xdr:colOff>
      <xdr:row>43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79526F-B63F-4F08-AA24-6CA08AD30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45</xdr:row>
      <xdr:rowOff>25400</xdr:rowOff>
    </xdr:from>
    <xdr:to>
      <xdr:col>4</xdr:col>
      <xdr:colOff>1066800</xdr:colOff>
      <xdr:row>63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A5D672-C2AD-4BF7-A1D9-1EAE416A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45</xdr:row>
      <xdr:rowOff>0</xdr:rowOff>
    </xdr:from>
    <xdr:to>
      <xdr:col>11</xdr:col>
      <xdr:colOff>50800</xdr:colOff>
      <xdr:row>64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90AE07-80FC-416E-9E2B-DA7206129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0</xdr:colOff>
      <xdr:row>11</xdr:row>
      <xdr:rowOff>0</xdr:rowOff>
    </xdr:from>
    <xdr:to>
      <xdr:col>22</xdr:col>
      <xdr:colOff>571500</xdr:colOff>
      <xdr:row>13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010C1D0-97BD-18D1-6007-DF7D8F253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11500" y="3898900"/>
          <a:ext cx="6527800" cy="508000"/>
        </a:xfrm>
        <a:prstGeom prst="rect">
          <a:avLst/>
        </a:prstGeom>
      </xdr:spPr>
    </xdr:pic>
    <xdr:clientData/>
  </xdr:twoCellAnchor>
  <xdr:twoCellAnchor editAs="oneCell">
    <xdr:from>
      <xdr:col>7</xdr:col>
      <xdr:colOff>889000</xdr:colOff>
      <xdr:row>0</xdr:row>
      <xdr:rowOff>76200</xdr:rowOff>
    </xdr:from>
    <xdr:to>
      <xdr:col>11</xdr:col>
      <xdr:colOff>12700</xdr:colOff>
      <xdr:row>0</xdr:row>
      <xdr:rowOff>509240</xdr:rowOff>
    </xdr:to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5971AD-2FEB-611C-A36B-D0A41CE9F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7500" y="76200"/>
          <a:ext cx="3822700" cy="433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50800</xdr:colOff>
      <xdr:row>43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45</xdr:row>
      <xdr:rowOff>25400</xdr:rowOff>
    </xdr:from>
    <xdr:to>
      <xdr:col>4</xdr:col>
      <xdr:colOff>1066800</xdr:colOff>
      <xdr:row>63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45</xdr:row>
      <xdr:rowOff>0</xdr:rowOff>
    </xdr:from>
    <xdr:to>
      <xdr:col>11</xdr:col>
      <xdr:colOff>50800</xdr:colOff>
      <xdr:row>64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98&amp;utm_language=FR&amp;utm_source=template-excel&amp;utm_medium=content&amp;utm_campaign=ic-Retail+Weekly+Sales+Report-excel-17898-fr&amp;lpa=ic+Retail+Weekly+Sales+Report+excel+1789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F733-C5FD-4107-A441-44B413DD9440}">
  <sheetPr>
    <tabColor theme="3" tint="0.59999389629810485"/>
    <pageSetUpPr fitToPage="1"/>
  </sheetPr>
  <dimension ref="A1:P6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25.1640625" style="2" customWidth="1"/>
    <col min="3" max="4" width="14.1640625" customWidth="1"/>
    <col min="5" max="6" width="19.1640625" customWidth="1"/>
    <col min="7" max="9" width="14.1640625" customWidth="1"/>
    <col min="10" max="10" width="19.1640625" customWidth="1"/>
    <col min="11" max="11" width="14.1640625" customWidth="1"/>
    <col min="12" max="12" width="3.1640625" customWidth="1"/>
  </cols>
  <sheetData>
    <row r="1" spans="1:16" ht="45" customHeight="1">
      <c r="A1" s="3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6"/>
      <c r="L1" s="3"/>
      <c r="M1" s="1"/>
      <c r="N1" s="1"/>
      <c r="O1" s="1"/>
      <c r="P1" s="1"/>
    </row>
    <row r="2" spans="1:16" ht="22.5" customHeight="1">
      <c r="A2" s="3"/>
      <c r="B2" s="62" t="s">
        <v>4</v>
      </c>
      <c r="C2" s="62"/>
      <c r="D2" s="12"/>
      <c r="E2" s="63" t="s">
        <v>5</v>
      </c>
      <c r="F2" s="63"/>
      <c r="G2" s="12"/>
      <c r="H2" s="63" t="s">
        <v>6</v>
      </c>
      <c r="I2" s="63"/>
      <c r="J2" s="63"/>
      <c r="K2" s="6"/>
      <c r="L2" s="3"/>
      <c r="M2" s="1"/>
      <c r="N2" s="1"/>
      <c r="O2" s="1"/>
      <c r="P2" s="1"/>
    </row>
    <row r="3" spans="1:16" ht="32" customHeight="1">
      <c r="A3" s="3"/>
      <c r="B3" s="64" t="s">
        <v>0</v>
      </c>
      <c r="C3" s="64"/>
      <c r="D3" s="13"/>
      <c r="E3" s="64" t="s">
        <v>1</v>
      </c>
      <c r="F3" s="64"/>
      <c r="G3" s="13"/>
      <c r="H3" s="65" t="s">
        <v>2</v>
      </c>
      <c r="I3" s="65"/>
      <c r="J3" s="65"/>
      <c r="K3" s="6"/>
      <c r="L3" s="3"/>
      <c r="M3" s="1"/>
      <c r="N3" s="1"/>
      <c r="O3" s="1"/>
      <c r="P3" s="1"/>
    </row>
    <row r="4" spans="1:16" ht="20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6"/>
      <c r="L4" s="3"/>
      <c r="M4" s="1"/>
      <c r="N4" s="1"/>
      <c r="O4" s="1"/>
      <c r="P4" s="1"/>
    </row>
    <row r="5" spans="1:16" ht="32" customHeight="1">
      <c r="A5" s="3"/>
      <c r="B5" s="58" t="s">
        <v>7</v>
      </c>
      <c r="C5" s="59"/>
      <c r="D5" s="59"/>
      <c r="E5" s="59"/>
      <c r="F5" s="59"/>
      <c r="G5" s="59"/>
      <c r="H5" s="59"/>
      <c r="I5" s="59"/>
      <c r="J5" s="59"/>
      <c r="K5" s="60"/>
      <c r="L5" s="3"/>
      <c r="M5" s="1"/>
      <c r="N5" s="1"/>
      <c r="O5" s="1"/>
      <c r="P5" s="1"/>
    </row>
    <row r="6" spans="1:16" ht="66.75" customHeight="1">
      <c r="A6" s="3"/>
      <c r="B6" s="30" t="s">
        <v>8</v>
      </c>
      <c r="C6" s="31" t="s">
        <v>9</v>
      </c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1" t="s">
        <v>16</v>
      </c>
      <c r="K6" s="32" t="s">
        <v>17</v>
      </c>
      <c r="L6" s="3"/>
      <c r="M6" s="1"/>
      <c r="N6" s="1"/>
      <c r="O6" s="1"/>
    </row>
    <row r="7" spans="1:16" ht="18" customHeight="1">
      <c r="A7" s="3"/>
      <c r="B7" s="33" t="s">
        <v>18</v>
      </c>
      <c r="C7" s="34">
        <v>19.5</v>
      </c>
      <c r="D7" s="35">
        <v>0.83</v>
      </c>
      <c r="E7" s="36">
        <v>35</v>
      </c>
      <c r="F7" s="34">
        <f t="shared" ref="F7:F14" si="0">IFERROR($E7*$C7*(1+$D7),0)</f>
        <v>1248.9750000000001</v>
      </c>
      <c r="G7" s="34">
        <v>5</v>
      </c>
      <c r="H7" s="34">
        <v>2.5</v>
      </c>
      <c r="I7" s="34">
        <f t="shared" ref="I7:I14" si="1">IFERROR($C7*$D7+$G7-$H7,0)</f>
        <v>18.684999999999999</v>
      </c>
      <c r="J7" s="36">
        <v>0</v>
      </c>
      <c r="K7" s="37">
        <f t="shared" ref="K7:K14" si="2">IFERROR(($E7-$J7)*$I7+($J7*$H7),0)</f>
        <v>653.97499999999991</v>
      </c>
      <c r="L7" s="3"/>
      <c r="M7" s="1"/>
      <c r="N7" s="1"/>
      <c r="O7" s="1"/>
    </row>
    <row r="8" spans="1:16" ht="18" customHeight="1">
      <c r="A8" s="3"/>
      <c r="B8" s="38" t="s">
        <v>19</v>
      </c>
      <c r="C8" s="39">
        <v>24.5</v>
      </c>
      <c r="D8" s="40">
        <v>0.87</v>
      </c>
      <c r="E8" s="41">
        <v>52</v>
      </c>
      <c r="F8" s="39">
        <f t="shared" si="0"/>
        <v>2382.38</v>
      </c>
      <c r="G8" s="39">
        <v>5</v>
      </c>
      <c r="H8" s="39">
        <v>2.5</v>
      </c>
      <c r="I8" s="39">
        <f t="shared" si="1"/>
        <v>23.815000000000001</v>
      </c>
      <c r="J8" s="41">
        <v>1</v>
      </c>
      <c r="K8" s="42">
        <f t="shared" si="2"/>
        <v>1217.0650000000001</v>
      </c>
      <c r="L8" s="3"/>
      <c r="M8" s="1"/>
      <c r="N8" s="1"/>
      <c r="O8" s="1"/>
    </row>
    <row r="9" spans="1:16" ht="18" customHeight="1">
      <c r="A9" s="3"/>
      <c r="B9" s="33" t="s">
        <v>20</v>
      </c>
      <c r="C9" s="34">
        <v>19.5</v>
      </c>
      <c r="D9" s="35">
        <v>0.75</v>
      </c>
      <c r="E9" s="36">
        <v>28</v>
      </c>
      <c r="F9" s="34">
        <f t="shared" si="0"/>
        <v>955.5</v>
      </c>
      <c r="G9" s="34">
        <v>5</v>
      </c>
      <c r="H9" s="34">
        <v>2.5</v>
      </c>
      <c r="I9" s="34">
        <f t="shared" si="1"/>
        <v>17.125</v>
      </c>
      <c r="J9" s="36">
        <v>0</v>
      </c>
      <c r="K9" s="37">
        <f t="shared" si="2"/>
        <v>479.5</v>
      </c>
      <c r="L9" s="3"/>
    </row>
    <row r="10" spans="1:16" ht="18" customHeight="1">
      <c r="A10" s="3"/>
      <c r="B10" s="38" t="s">
        <v>21</v>
      </c>
      <c r="C10" s="39">
        <v>17.5</v>
      </c>
      <c r="D10" s="40">
        <v>0.9</v>
      </c>
      <c r="E10" s="41">
        <v>55</v>
      </c>
      <c r="F10" s="39">
        <f t="shared" si="0"/>
        <v>1828.75</v>
      </c>
      <c r="G10" s="39">
        <v>5</v>
      </c>
      <c r="H10" s="39">
        <v>2.5</v>
      </c>
      <c r="I10" s="39">
        <f t="shared" si="1"/>
        <v>18.25</v>
      </c>
      <c r="J10" s="41">
        <v>0</v>
      </c>
      <c r="K10" s="42">
        <f t="shared" si="2"/>
        <v>1003.75</v>
      </c>
      <c r="L10" s="3"/>
    </row>
    <row r="11" spans="1:16" ht="18" customHeight="1">
      <c r="A11" s="3"/>
      <c r="B11" s="33" t="s">
        <v>22</v>
      </c>
      <c r="C11" s="34">
        <v>14.5</v>
      </c>
      <c r="D11" s="35">
        <v>0.95</v>
      </c>
      <c r="E11" s="36">
        <v>40</v>
      </c>
      <c r="F11" s="34">
        <f t="shared" si="0"/>
        <v>1131</v>
      </c>
      <c r="G11" s="34">
        <v>5</v>
      </c>
      <c r="H11" s="34">
        <v>2.5</v>
      </c>
      <c r="I11" s="34">
        <f t="shared" si="1"/>
        <v>16.274999999999999</v>
      </c>
      <c r="J11" s="36">
        <v>0</v>
      </c>
      <c r="K11" s="37">
        <f t="shared" si="2"/>
        <v>651</v>
      </c>
      <c r="L11" s="3"/>
    </row>
    <row r="12" spans="1:16" ht="18" customHeight="1">
      <c r="A12" s="3"/>
      <c r="B12" s="38" t="s">
        <v>23</v>
      </c>
      <c r="C12" s="39">
        <v>11</v>
      </c>
      <c r="D12" s="40">
        <v>1</v>
      </c>
      <c r="E12" s="41">
        <v>60</v>
      </c>
      <c r="F12" s="39">
        <f t="shared" si="0"/>
        <v>1320</v>
      </c>
      <c r="G12" s="39">
        <v>5</v>
      </c>
      <c r="H12" s="39">
        <v>2.5</v>
      </c>
      <c r="I12" s="39">
        <f t="shared" si="1"/>
        <v>13.5</v>
      </c>
      <c r="J12" s="41">
        <v>0</v>
      </c>
      <c r="K12" s="42">
        <f t="shared" si="2"/>
        <v>810</v>
      </c>
      <c r="L12" s="3"/>
    </row>
    <row r="13" spans="1:16" ht="18" customHeight="1">
      <c r="A13" s="3"/>
      <c r="B13" s="33" t="s">
        <v>24</v>
      </c>
      <c r="C13" s="34">
        <v>49</v>
      </c>
      <c r="D13" s="35">
        <v>0.65</v>
      </c>
      <c r="E13" s="36">
        <v>37</v>
      </c>
      <c r="F13" s="34">
        <f t="shared" si="0"/>
        <v>2991.45</v>
      </c>
      <c r="G13" s="34">
        <v>5</v>
      </c>
      <c r="H13" s="34">
        <v>2.5</v>
      </c>
      <c r="I13" s="34">
        <f t="shared" si="1"/>
        <v>34.35</v>
      </c>
      <c r="J13" s="36">
        <v>2</v>
      </c>
      <c r="K13" s="37">
        <f t="shared" si="2"/>
        <v>1207.25</v>
      </c>
      <c r="L13" s="3"/>
    </row>
    <row r="14" spans="1:16" ht="18" customHeight="1">
      <c r="A14" s="3"/>
      <c r="B14" s="43" t="s">
        <v>25</v>
      </c>
      <c r="C14" s="44">
        <v>24.5</v>
      </c>
      <c r="D14" s="45">
        <v>0.92</v>
      </c>
      <c r="E14" s="46">
        <v>44</v>
      </c>
      <c r="F14" s="44">
        <f t="shared" si="0"/>
        <v>2069.7599999999998</v>
      </c>
      <c r="G14" s="44">
        <v>5</v>
      </c>
      <c r="H14" s="44">
        <v>2.5</v>
      </c>
      <c r="I14" s="44">
        <f t="shared" si="1"/>
        <v>25.040000000000003</v>
      </c>
      <c r="J14" s="46">
        <v>0</v>
      </c>
      <c r="K14" s="47">
        <f t="shared" si="2"/>
        <v>1101.7600000000002</v>
      </c>
      <c r="L14" s="3"/>
    </row>
    <row r="15" spans="1:16" ht="20" customHeight="1">
      <c r="A15" s="3"/>
      <c r="B15" s="8"/>
      <c r="C15" s="9"/>
      <c r="D15" s="9"/>
      <c r="E15" s="9"/>
      <c r="F15" s="9"/>
      <c r="G15" s="9"/>
      <c r="H15" s="9"/>
      <c r="I15" s="9"/>
      <c r="J15" s="9"/>
      <c r="K15" s="9"/>
      <c r="L15" s="3"/>
    </row>
    <row r="16" spans="1:16" ht="33" customHeight="1">
      <c r="A16" s="3"/>
      <c r="B16" s="58" t="s">
        <v>26</v>
      </c>
      <c r="C16" s="59"/>
      <c r="D16" s="59"/>
      <c r="E16" s="59"/>
      <c r="F16" s="59"/>
      <c r="G16" s="59"/>
      <c r="H16" s="59"/>
      <c r="I16" s="59"/>
      <c r="J16" s="59"/>
      <c r="K16" s="60"/>
      <c r="L16" s="3"/>
    </row>
    <row r="17" spans="1:16" ht="24" customHeight="1">
      <c r="A17" s="3"/>
      <c r="B17" s="23"/>
      <c r="C17" s="15" t="s">
        <v>18</v>
      </c>
      <c r="D17" s="16" t="s">
        <v>19</v>
      </c>
      <c r="E17" s="14" t="s">
        <v>20</v>
      </c>
      <c r="F17" s="17" t="s">
        <v>21</v>
      </c>
      <c r="G17" s="18" t="s">
        <v>22</v>
      </c>
      <c r="H17" s="19" t="s">
        <v>23</v>
      </c>
      <c r="I17" s="20" t="s">
        <v>24</v>
      </c>
      <c r="J17" s="21" t="s">
        <v>25</v>
      </c>
      <c r="K17" s="27" t="s">
        <v>27</v>
      </c>
      <c r="L17" s="3"/>
    </row>
    <row r="18" spans="1:16" ht="24" customHeight="1">
      <c r="A18" s="3"/>
      <c r="B18" s="22" t="s">
        <v>12</v>
      </c>
      <c r="C18" s="10">
        <f>F7</f>
        <v>1248.9750000000001</v>
      </c>
      <c r="D18" s="10">
        <f>F8</f>
        <v>2382.38</v>
      </c>
      <c r="E18" s="10">
        <f>F9</f>
        <v>955.5</v>
      </c>
      <c r="F18" s="10">
        <f>F10</f>
        <v>1828.75</v>
      </c>
      <c r="G18" s="10">
        <f>F11</f>
        <v>1131</v>
      </c>
      <c r="H18" s="10">
        <f>F12</f>
        <v>1320</v>
      </c>
      <c r="I18" s="10">
        <f>F13</f>
        <v>2991.45</v>
      </c>
      <c r="J18" s="10">
        <f>F14</f>
        <v>2069.7599999999998</v>
      </c>
      <c r="K18" s="28">
        <f>SUM(C18:J18)</f>
        <v>13927.815000000001</v>
      </c>
      <c r="L18" s="3"/>
    </row>
    <row r="19" spans="1:16" ht="24" customHeight="1">
      <c r="A19" s="3"/>
      <c r="B19" s="22" t="s">
        <v>28</v>
      </c>
      <c r="C19" s="11">
        <f>C18/K18</f>
        <v>8.9674870035249613E-2</v>
      </c>
      <c r="D19" s="11">
        <f>D18/K18</f>
        <v>0.17105195610366739</v>
      </c>
      <c r="E19" s="11">
        <f>E18/K18</f>
        <v>6.8603725710027014E-2</v>
      </c>
      <c r="F19" s="11">
        <f>F18/K18</f>
        <v>0.13130200250362314</v>
      </c>
      <c r="G19" s="11">
        <f>G18/K18</f>
        <v>8.1204410024113619E-2</v>
      </c>
      <c r="H19" s="11">
        <f>H18/K18</f>
        <v>9.4774377746976099E-2</v>
      </c>
      <c r="I19" s="11">
        <f>I18/K18</f>
        <v>0.21478243356908458</v>
      </c>
      <c r="J19" s="11">
        <f>J18/K18</f>
        <v>0.14860622430725851</v>
      </c>
      <c r="K19" s="29">
        <f>SUM(C19:J19)</f>
        <v>0.99999999999999978</v>
      </c>
      <c r="L19" s="3"/>
    </row>
    <row r="20" spans="1:16" ht="10" customHeight="1">
      <c r="A20" s="3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  <c r="P20" s="1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26" customFormat="1" ht="22.5" customHeight="1">
      <c r="A45" s="24"/>
      <c r="B45" s="25" t="s">
        <v>26</v>
      </c>
      <c r="C45" s="25"/>
      <c r="D45" s="25"/>
      <c r="E45" s="25"/>
      <c r="F45" s="25" t="s">
        <v>29</v>
      </c>
      <c r="G45" s="25"/>
      <c r="H45" s="25"/>
      <c r="I45" s="25"/>
      <c r="J45" s="25"/>
      <c r="K45" s="25"/>
      <c r="L45" s="24"/>
      <c r="M45" s="24"/>
      <c r="N45" s="24"/>
      <c r="O45" s="24"/>
      <c r="P45" s="24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1" customFormat="1" ht="50" customHeight="1">
      <c r="B66" s="61" t="s">
        <v>31</v>
      </c>
      <c r="C66" s="61"/>
      <c r="D66" s="61"/>
      <c r="E66" s="61"/>
      <c r="F66" s="61"/>
      <c r="G66" s="61"/>
      <c r="H66" s="61"/>
      <c r="I66" s="61"/>
      <c r="J66" s="61"/>
      <c r="K66" s="61"/>
    </row>
  </sheetData>
  <autoFilter ref="B6:K14" xr:uid="{EBB3F733-C5FD-4107-A441-44B413DD9440}"/>
  <mergeCells count="9">
    <mergeCell ref="B5:K5"/>
    <mergeCell ref="B16:K16"/>
    <mergeCell ref="B66:K66"/>
    <mergeCell ref="B2:C2"/>
    <mergeCell ref="E2:F2"/>
    <mergeCell ref="H2:J2"/>
    <mergeCell ref="B3:C3"/>
    <mergeCell ref="E3:F3"/>
    <mergeCell ref="H3:J3"/>
  </mergeCells>
  <hyperlinks>
    <hyperlink ref="B66:K66" r:id="rId1" display="CLIQUER ICI POUR CRÉER DANS SMARTSHEET" xr:uid="{EE6A17AE-CF0F-4FDE-8426-CFBF5AD45434}"/>
  </hyperlinks>
  <pageMargins left="0.3" right="0.3" top="0.3" bottom="0.3" header="0" footer="0"/>
  <pageSetup scale="58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5"/>
  <sheetViews>
    <sheetView showGridLines="0" zoomScaleNormal="100" workbookViewId="0">
      <selection activeCell="P13" sqref="P13"/>
    </sheetView>
  </sheetViews>
  <sheetFormatPr baseColWidth="10" defaultColWidth="11.1640625" defaultRowHeight="16"/>
  <cols>
    <col min="1" max="1" width="3.1640625" customWidth="1"/>
    <col min="2" max="2" width="25.1640625" style="2" customWidth="1"/>
    <col min="3" max="4" width="14.1640625" customWidth="1"/>
    <col min="5" max="6" width="19.1640625" customWidth="1"/>
    <col min="7" max="9" width="14.1640625" customWidth="1"/>
    <col min="10" max="10" width="19.1640625" customWidth="1"/>
    <col min="11" max="11" width="14.1640625" customWidth="1"/>
    <col min="12" max="12" width="3.1640625" customWidth="1"/>
  </cols>
  <sheetData>
    <row r="1" spans="1:16" ht="45" customHeight="1">
      <c r="A1" s="3"/>
      <c r="B1" s="12" t="s">
        <v>3</v>
      </c>
      <c r="C1" s="12"/>
      <c r="D1" s="12"/>
      <c r="E1" s="12"/>
      <c r="F1" s="12"/>
      <c r="G1" s="12"/>
      <c r="H1" s="12"/>
      <c r="I1" s="12"/>
      <c r="J1" s="12"/>
      <c r="K1" s="6"/>
      <c r="L1" s="3"/>
      <c r="M1" s="1"/>
      <c r="N1" s="1"/>
      <c r="O1" s="1"/>
      <c r="P1" s="1"/>
    </row>
    <row r="2" spans="1:16" ht="22.5" customHeight="1">
      <c r="A2" s="3"/>
      <c r="B2" s="62" t="s">
        <v>4</v>
      </c>
      <c r="C2" s="62"/>
      <c r="D2" s="12"/>
      <c r="E2" s="63" t="s">
        <v>5</v>
      </c>
      <c r="F2" s="63"/>
      <c r="G2" s="12"/>
      <c r="H2" s="63" t="s">
        <v>6</v>
      </c>
      <c r="I2" s="63"/>
      <c r="J2" s="63"/>
      <c r="K2" s="6"/>
      <c r="L2" s="3"/>
      <c r="M2" s="1"/>
      <c r="N2" s="1"/>
      <c r="O2" s="1"/>
      <c r="P2" s="1"/>
    </row>
    <row r="3" spans="1:16" ht="32" customHeight="1">
      <c r="A3" s="3"/>
      <c r="B3" s="64"/>
      <c r="C3" s="64"/>
      <c r="D3" s="13"/>
      <c r="E3" s="64"/>
      <c r="F3" s="64"/>
      <c r="G3" s="13"/>
      <c r="H3" s="65" t="s">
        <v>2</v>
      </c>
      <c r="I3" s="65"/>
      <c r="J3" s="65"/>
      <c r="K3" s="6"/>
      <c r="L3" s="3"/>
      <c r="M3" s="1"/>
      <c r="N3" s="1"/>
      <c r="O3" s="1"/>
      <c r="P3" s="1"/>
    </row>
    <row r="4" spans="1:16" ht="20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6"/>
      <c r="L4" s="3"/>
      <c r="M4" s="1"/>
      <c r="N4" s="1"/>
      <c r="O4" s="1"/>
      <c r="P4" s="1"/>
    </row>
    <row r="5" spans="1:16" ht="32" customHeight="1">
      <c r="A5" s="3"/>
      <c r="B5" s="58" t="s">
        <v>7</v>
      </c>
      <c r="C5" s="59"/>
      <c r="D5" s="59"/>
      <c r="E5" s="59"/>
      <c r="F5" s="59"/>
      <c r="G5" s="59"/>
      <c r="H5" s="59"/>
      <c r="I5" s="59"/>
      <c r="J5" s="59"/>
      <c r="K5" s="60"/>
      <c r="L5" s="3"/>
      <c r="M5" s="1"/>
      <c r="N5" s="1"/>
      <c r="O5" s="1"/>
      <c r="P5" s="1"/>
    </row>
    <row r="6" spans="1:16" ht="66.75" customHeight="1">
      <c r="A6" s="3"/>
      <c r="B6" s="48" t="s">
        <v>8</v>
      </c>
      <c r="C6" s="48" t="s">
        <v>9</v>
      </c>
      <c r="D6" s="48" t="s">
        <v>10</v>
      </c>
      <c r="E6" s="48" t="s">
        <v>11</v>
      </c>
      <c r="F6" s="48" t="s">
        <v>12</v>
      </c>
      <c r="G6" s="48" t="s">
        <v>13</v>
      </c>
      <c r="H6" s="48" t="s">
        <v>14</v>
      </c>
      <c r="I6" s="48" t="s">
        <v>15</v>
      </c>
      <c r="J6" s="48" t="s">
        <v>16</v>
      </c>
      <c r="K6" s="49" t="s">
        <v>17</v>
      </c>
      <c r="L6" s="3"/>
      <c r="M6" s="1"/>
      <c r="N6" s="1"/>
      <c r="O6" s="1"/>
    </row>
    <row r="7" spans="1:16" ht="18" customHeight="1">
      <c r="A7" s="3"/>
      <c r="B7" s="50" t="s">
        <v>18</v>
      </c>
      <c r="C7" s="34">
        <v>1</v>
      </c>
      <c r="D7" s="35">
        <v>0</v>
      </c>
      <c r="E7" s="36">
        <v>1</v>
      </c>
      <c r="F7" s="34">
        <f t="shared" ref="F7:F14" si="0">IFERROR($E7*$C7*(1+$D7),0)</f>
        <v>1</v>
      </c>
      <c r="G7" s="34">
        <v>5</v>
      </c>
      <c r="H7" s="34">
        <v>2.5</v>
      </c>
      <c r="I7" s="34">
        <f t="shared" ref="I7:I14" si="1">IFERROR($C7*$D7+$G7-$H7,0)</f>
        <v>2.5</v>
      </c>
      <c r="J7" s="36">
        <v>0</v>
      </c>
      <c r="K7" s="51">
        <f t="shared" ref="K7:K14" si="2">IFERROR(($E7-$J7)*$I7+($J7*$H7),0)</f>
        <v>2.5</v>
      </c>
      <c r="L7" s="3"/>
      <c r="M7" s="1"/>
      <c r="N7" s="1"/>
      <c r="O7" s="1"/>
    </row>
    <row r="8" spans="1:16" ht="18" customHeight="1">
      <c r="A8" s="3"/>
      <c r="B8" s="52" t="s">
        <v>19</v>
      </c>
      <c r="C8" s="39">
        <v>2</v>
      </c>
      <c r="D8" s="40">
        <v>0</v>
      </c>
      <c r="E8" s="41">
        <v>2</v>
      </c>
      <c r="F8" s="39">
        <f t="shared" si="0"/>
        <v>4</v>
      </c>
      <c r="G8" s="39">
        <v>5</v>
      </c>
      <c r="H8" s="39">
        <v>2.5</v>
      </c>
      <c r="I8" s="39">
        <f t="shared" si="1"/>
        <v>2.5</v>
      </c>
      <c r="J8" s="41">
        <v>0</v>
      </c>
      <c r="K8" s="53">
        <f t="shared" si="2"/>
        <v>5</v>
      </c>
      <c r="L8" s="3"/>
      <c r="M8" s="1"/>
      <c r="N8" s="1"/>
      <c r="O8" s="1"/>
    </row>
    <row r="9" spans="1:16" ht="18" customHeight="1">
      <c r="A9" s="3"/>
      <c r="B9" s="50" t="s">
        <v>20</v>
      </c>
      <c r="C9" s="34">
        <v>3</v>
      </c>
      <c r="D9" s="35">
        <v>0</v>
      </c>
      <c r="E9" s="36">
        <v>3</v>
      </c>
      <c r="F9" s="34">
        <f t="shared" si="0"/>
        <v>9</v>
      </c>
      <c r="G9" s="34">
        <v>5</v>
      </c>
      <c r="H9" s="34">
        <v>2.5</v>
      </c>
      <c r="I9" s="34">
        <f t="shared" si="1"/>
        <v>2.5</v>
      </c>
      <c r="J9" s="36">
        <v>0</v>
      </c>
      <c r="K9" s="51">
        <f t="shared" si="2"/>
        <v>7.5</v>
      </c>
      <c r="L9" s="3"/>
    </row>
    <row r="10" spans="1:16" ht="18" customHeight="1">
      <c r="A10" s="3"/>
      <c r="B10" s="52" t="s">
        <v>21</v>
      </c>
      <c r="C10" s="39">
        <v>4</v>
      </c>
      <c r="D10" s="40">
        <v>0</v>
      </c>
      <c r="E10" s="41">
        <v>4</v>
      </c>
      <c r="F10" s="39">
        <f t="shared" si="0"/>
        <v>16</v>
      </c>
      <c r="G10" s="39">
        <v>5</v>
      </c>
      <c r="H10" s="39">
        <v>2.5</v>
      </c>
      <c r="I10" s="39">
        <f t="shared" si="1"/>
        <v>2.5</v>
      </c>
      <c r="J10" s="41">
        <v>0</v>
      </c>
      <c r="K10" s="53">
        <f t="shared" si="2"/>
        <v>10</v>
      </c>
      <c r="L10" s="3"/>
    </row>
    <row r="11" spans="1:16" ht="18" customHeight="1">
      <c r="A11" s="3"/>
      <c r="B11" s="50" t="s">
        <v>22</v>
      </c>
      <c r="C11" s="34">
        <v>5</v>
      </c>
      <c r="D11" s="35">
        <v>0</v>
      </c>
      <c r="E11" s="36">
        <v>5</v>
      </c>
      <c r="F11" s="34">
        <f t="shared" si="0"/>
        <v>25</v>
      </c>
      <c r="G11" s="34">
        <v>5</v>
      </c>
      <c r="H11" s="34">
        <v>2.5</v>
      </c>
      <c r="I11" s="34">
        <f t="shared" si="1"/>
        <v>2.5</v>
      </c>
      <c r="J11" s="36">
        <v>0</v>
      </c>
      <c r="K11" s="51">
        <f t="shared" si="2"/>
        <v>12.5</v>
      </c>
      <c r="L11" s="3"/>
    </row>
    <row r="12" spans="1:16" ht="18" customHeight="1">
      <c r="A12" s="3"/>
      <c r="B12" s="52" t="s">
        <v>23</v>
      </c>
      <c r="C12" s="39">
        <v>6</v>
      </c>
      <c r="D12" s="40">
        <v>0</v>
      </c>
      <c r="E12" s="41">
        <v>6</v>
      </c>
      <c r="F12" s="39">
        <f t="shared" si="0"/>
        <v>36</v>
      </c>
      <c r="G12" s="39">
        <v>5</v>
      </c>
      <c r="H12" s="39">
        <v>2.5</v>
      </c>
      <c r="I12" s="39">
        <f t="shared" si="1"/>
        <v>2.5</v>
      </c>
      <c r="J12" s="41">
        <v>0</v>
      </c>
      <c r="K12" s="53">
        <f t="shared" si="2"/>
        <v>15</v>
      </c>
      <c r="L12" s="3"/>
    </row>
    <row r="13" spans="1:16" ht="18" customHeight="1">
      <c r="A13" s="3"/>
      <c r="B13" s="50" t="s">
        <v>24</v>
      </c>
      <c r="C13" s="34">
        <v>7</v>
      </c>
      <c r="D13" s="35">
        <v>0</v>
      </c>
      <c r="E13" s="36">
        <v>7</v>
      </c>
      <c r="F13" s="34">
        <f t="shared" si="0"/>
        <v>49</v>
      </c>
      <c r="G13" s="34">
        <v>5</v>
      </c>
      <c r="H13" s="34">
        <v>2.5</v>
      </c>
      <c r="I13" s="34">
        <f t="shared" si="1"/>
        <v>2.5</v>
      </c>
      <c r="J13" s="36">
        <v>0</v>
      </c>
      <c r="K13" s="51">
        <f t="shared" si="2"/>
        <v>17.5</v>
      </c>
      <c r="L13" s="3"/>
    </row>
    <row r="14" spans="1:16" ht="18" customHeight="1">
      <c r="A14" s="3"/>
      <c r="B14" s="54" t="s">
        <v>25</v>
      </c>
      <c r="C14" s="55">
        <v>8</v>
      </c>
      <c r="D14" s="56">
        <v>0</v>
      </c>
      <c r="E14" s="57">
        <v>8</v>
      </c>
      <c r="F14" s="55">
        <f t="shared" si="0"/>
        <v>64</v>
      </c>
      <c r="G14" s="55">
        <v>5</v>
      </c>
      <c r="H14" s="55">
        <v>2.5</v>
      </c>
      <c r="I14" s="55">
        <f t="shared" si="1"/>
        <v>2.5</v>
      </c>
      <c r="J14" s="57">
        <v>0</v>
      </c>
      <c r="K14" s="10">
        <f t="shared" si="2"/>
        <v>20</v>
      </c>
      <c r="L14" s="3"/>
    </row>
    <row r="15" spans="1:16" ht="20" customHeight="1">
      <c r="A15" s="3"/>
      <c r="B15" s="8"/>
      <c r="C15" s="9"/>
      <c r="D15" s="9"/>
      <c r="E15" s="9"/>
      <c r="F15" s="9"/>
      <c r="G15" s="9"/>
      <c r="H15" s="9"/>
      <c r="I15" s="9"/>
      <c r="J15" s="9"/>
      <c r="K15" s="9"/>
      <c r="L15" s="3"/>
    </row>
    <row r="16" spans="1:16" ht="33" customHeight="1">
      <c r="A16" s="3"/>
      <c r="B16" s="58" t="s">
        <v>26</v>
      </c>
      <c r="C16" s="59"/>
      <c r="D16" s="59"/>
      <c r="E16" s="59"/>
      <c r="F16" s="59"/>
      <c r="G16" s="59"/>
      <c r="H16" s="59"/>
      <c r="I16" s="59"/>
      <c r="J16" s="59"/>
      <c r="K16" s="60"/>
      <c r="L16" s="3"/>
    </row>
    <row r="17" spans="1:16" ht="24" customHeight="1">
      <c r="A17" s="3"/>
      <c r="B17" s="23"/>
      <c r="C17" s="15" t="s">
        <v>18</v>
      </c>
      <c r="D17" s="16" t="s">
        <v>19</v>
      </c>
      <c r="E17" s="14" t="s">
        <v>20</v>
      </c>
      <c r="F17" s="17" t="s">
        <v>21</v>
      </c>
      <c r="G17" s="18" t="s">
        <v>22</v>
      </c>
      <c r="H17" s="19" t="s">
        <v>23</v>
      </c>
      <c r="I17" s="20" t="s">
        <v>24</v>
      </c>
      <c r="J17" s="21" t="s">
        <v>25</v>
      </c>
      <c r="K17" s="27" t="s">
        <v>27</v>
      </c>
      <c r="L17" s="3"/>
    </row>
    <row r="18" spans="1:16" ht="24" customHeight="1">
      <c r="A18" s="3"/>
      <c r="B18" s="22" t="s">
        <v>12</v>
      </c>
      <c r="C18" s="10">
        <f>F7</f>
        <v>1</v>
      </c>
      <c r="D18" s="10">
        <f>F8</f>
        <v>4</v>
      </c>
      <c r="E18" s="10">
        <f>F9</f>
        <v>9</v>
      </c>
      <c r="F18" s="10">
        <f>F10</f>
        <v>16</v>
      </c>
      <c r="G18" s="10">
        <f>F11</f>
        <v>25</v>
      </c>
      <c r="H18" s="10">
        <f>F12</f>
        <v>36</v>
      </c>
      <c r="I18" s="10">
        <f>F13</f>
        <v>49</v>
      </c>
      <c r="J18" s="10">
        <f>F14</f>
        <v>64</v>
      </c>
      <c r="K18" s="28">
        <f>SUM(C18:J18)</f>
        <v>204</v>
      </c>
      <c r="L18" s="3"/>
    </row>
    <row r="19" spans="1:16" ht="24" customHeight="1">
      <c r="A19" s="3"/>
      <c r="B19" s="22" t="s">
        <v>28</v>
      </c>
      <c r="C19" s="11">
        <f>C18/K18</f>
        <v>4.9019607843137254E-3</v>
      </c>
      <c r="D19" s="11">
        <f>D18/K18</f>
        <v>1.9607843137254902E-2</v>
      </c>
      <c r="E19" s="11">
        <f>E18/K18</f>
        <v>4.4117647058823532E-2</v>
      </c>
      <c r="F19" s="11">
        <f>F18/K18</f>
        <v>7.8431372549019607E-2</v>
      </c>
      <c r="G19" s="11">
        <f>G18/K18</f>
        <v>0.12254901960784313</v>
      </c>
      <c r="H19" s="11">
        <f>H18/K18</f>
        <v>0.17647058823529413</v>
      </c>
      <c r="I19" s="11">
        <f>I18/K18</f>
        <v>0.24019607843137256</v>
      </c>
      <c r="J19" s="11">
        <f>J18/K18</f>
        <v>0.31372549019607843</v>
      </c>
      <c r="K19" s="29">
        <f>SUM(C19:J19)</f>
        <v>1</v>
      </c>
      <c r="L19" s="3"/>
    </row>
    <row r="20" spans="1:16" ht="10" customHeight="1">
      <c r="A20" s="3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  <c r="P20" s="1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26" customFormat="1" ht="22.5" customHeight="1">
      <c r="A45" s="24"/>
      <c r="B45" s="25" t="s">
        <v>26</v>
      </c>
      <c r="C45" s="25"/>
      <c r="D45" s="25"/>
      <c r="E45" s="25"/>
      <c r="F45" s="25" t="s">
        <v>29</v>
      </c>
      <c r="G45" s="25"/>
      <c r="H45" s="25"/>
      <c r="I45" s="25"/>
      <c r="J45" s="25"/>
      <c r="K45" s="25"/>
      <c r="L45" s="24"/>
      <c r="M45" s="24"/>
      <c r="N45" s="24"/>
      <c r="O45" s="24"/>
      <c r="P45" s="24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autoFilter ref="B6:K14" xr:uid="{00000000-0001-0000-0100-000000000000}"/>
  <mergeCells count="8">
    <mergeCell ref="B5:K5"/>
    <mergeCell ref="B16:K16"/>
    <mergeCell ref="B2:C2"/>
    <mergeCell ref="B3:C3"/>
    <mergeCell ref="E2:F2"/>
    <mergeCell ref="E3:F3"/>
    <mergeCell ref="H2:J2"/>
    <mergeCell ref="H3:J3"/>
  </mergeCells>
  <pageMargins left="0.3" right="0.3" top="0.3" bottom="0.3" header="0" footer="0"/>
  <pageSetup scale="58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14" customHeight="1">
      <c r="B2" s="5" t="s">
        <v>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Ventes hebdomadaires po</vt:lpstr>
      <vt:lpstr>VIERGE - Ventes hebdomadaires p</vt:lpstr>
      <vt:lpstr>- Exclusion de responsabilité -</vt:lpstr>
      <vt:lpstr>'EXEMPLE Ventes hebdomadaires po'!Print_Area</vt:lpstr>
      <vt:lpstr>'VIERGE - Ventes hebdomadaires 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2022-06-04T15:55:04Z</cp:lastPrinted>
  <dcterms:created xsi:type="dcterms:W3CDTF">2016-03-21T16:06:55Z</dcterms:created>
  <dcterms:modified xsi:type="dcterms:W3CDTF">2024-02-26T16:49:53Z</dcterms:modified>
</cp:coreProperties>
</file>