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 Files Batch 5/_content_project-execution-plan-templates/"/>
    </mc:Choice>
  </mc:AlternateContent>
  <xr:revisionPtr revIDLastSave="0" documentId="13_ncr:1_{B50F2727-8544-5444-A734-3B9461A9E02B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Plan d’exécution préliminaire" sheetId="1" r:id="rId1"/>
    <sheet name="VIERGE - Plan d’exécution préli" sheetId="9" r:id="rId2"/>
    <sheet name="- Exclusion de responsabilité -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7" i="9" l="1"/>
  <c r="C36" i="9"/>
  <c r="C35" i="9"/>
  <c r="C30" i="9"/>
  <c r="C29" i="9"/>
  <c r="C28" i="9"/>
  <c r="C27" i="9"/>
  <c r="C26" i="9"/>
  <c r="C37" i="1"/>
  <c r="C36" i="1"/>
  <c r="C35" i="1"/>
  <c r="C30" i="1"/>
  <c r="C29" i="1"/>
  <c r="C28" i="1"/>
  <c r="C27" i="1"/>
  <c r="C26" i="1"/>
  <c r="F22" i="9"/>
  <c r="F21" i="9"/>
  <c r="F20" i="9"/>
  <c r="F19" i="9"/>
  <c r="F18" i="9"/>
  <c r="F17" i="9"/>
  <c r="F16" i="9"/>
  <c r="F15" i="9"/>
  <c r="F14" i="9"/>
  <c r="F13" i="9"/>
  <c r="F12" i="9"/>
  <c r="F11" i="9"/>
  <c r="C31" i="9"/>
  <c r="D29" i="9"/>
  <c r="C38" i="9"/>
  <c r="D37" i="9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F11" i="1"/>
  <c r="D38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<sst xmlns="http://schemas.openxmlformats.org/spreadsheetml/2006/main" count="156" uniqueCount="54">
  <si>
    <t>Actions</t>
  </si>
  <si>
    <t>DATE</t>
  </si>
  <si>
    <t>00/00/00</t>
  </si>
  <si>
    <t>%</t>
  </si>
  <si>
    <t>TOTAL</t>
  </si>
  <si>
    <t>BUDGET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</si>
  <si>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</si>
  <si>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 D’EXÉCUTION DE PROJET</t>
  </si>
  <si>
    <t>NOM DU PROJET</t>
  </si>
  <si>
    <t>STATUT DU PROJET</t>
  </si>
  <si>
    <t>% D’AVANCEMENT</t>
  </si>
  <si>
    <t>Saisissez les DONNÉES DU TABLEAU DE BORD dans les tableaux commençant à la ligne 8. Les graphiques du tableau de bord se remplissent automatiquement.  L’utilisateur ne doit remplir que les cellules non grisées.</t>
  </si>
  <si>
    <t>ÉCHÉANCIER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</si>
  <si>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</si>
  <si>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</si>
  <si>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</si>
  <si>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</si>
  <si>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</si>
  <si>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</si>
  <si>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</si>
  <si>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</si>
  <si>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</si>
  <si>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</si>
  <si>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Définir une réunion de lancement</t>
  </si>
  <si>
    <t>Non commencé</t>
  </si>
  <si>
    <t>Élevée</t>
  </si>
  <si>
    <t>Définition des objectifs</t>
  </si>
  <si>
    <t>En cours</t>
  </si>
  <si>
    <t>Moyenne</t>
  </si>
  <si>
    <t>Exigences détaillées</t>
  </si>
  <si>
    <t>Terminé</t>
  </si>
  <si>
    <t>Faible</t>
  </si>
  <si>
    <t>Exigences matérielles</t>
  </si>
  <si>
    <t>En retard</t>
  </si>
  <si>
    <t>Plan final des ressources</t>
  </si>
  <si>
    <t>En attente</t>
  </si>
  <si>
    <t>Dotation en personnel</t>
  </si>
  <si>
    <t>Exigences techniques</t>
  </si>
  <si>
    <t>Tests</t>
  </si>
  <si>
    <t>Dév. terminé</t>
  </si>
  <si>
    <t>Configuration matérielle</t>
  </si>
  <si>
    <t>Tests du système</t>
  </si>
  <si>
    <t>Lancement</t>
  </si>
  <si>
    <t>STATUT DE LA TÂCHE EN %</t>
  </si>
  <si>
    <t>NOMBRE</t>
  </si>
  <si>
    <t>PLANIFIÉ</t>
  </si>
  <si>
    <t>RÉALITÉ</t>
  </si>
  <si>
    <t>PRIORITÉ DE LA TÂCHE %</t>
  </si>
  <si>
    <t>ÉLÉMENTS EN ATTENTE</t>
  </si>
  <si>
    <t>Décisions</t>
  </si>
  <si>
    <t xml:space="preserve">Demandes de changement </t>
  </si>
  <si>
    <t>Définir des objectifs</t>
  </si>
  <si>
    <t>Dév. Terminé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</si>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</sst>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b/>
      <u/>
      <sz val="22"/>
      <color theme="0"/>
      <name val="Century Gothic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d’exécution préliminaire'!$D$10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'Plan d’exécution préliminaire'!$B$11:$B$22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'Plan d’exécution préliminaire'!$D$11:$D$22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'Plan d’exécution préliminaire'!$F$10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'Plan d’exécution préliminaire'!$B$11:$B$22</c:f>
              <c:strCache>
                <c:ptCount val="12"/>
                <c:pt idx="0">
                  <c:v>Définir une réunion de lancement</c:v>
                </c:pt>
                <c:pt idx="1">
                  <c:v>Définir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'Plan d’exécution préliminaire'!$F$11:$F$22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d’exécution préli'!$B$35:$B$37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- Plan d’exécution préli'!$C$35:$C$37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d’exécution préli'!$B$35:$B$37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- Plan d’exécution préli'!$C$35:$C$37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d’exécution préliminaire'!$B$26:$B$30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'Plan d’exécution préliminaire'!$C$26:$C$30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d’exécution préliminaire'!$B$26:$B$30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'Plan d’exécution préliminaire'!$C$26:$C$30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10926840588150982"/>
          <c:y val="0.77748359833399205"/>
          <c:w val="0.80457789496913878"/>
          <c:h val="0.20398358313318943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'Plan d’exécution préliminaire'!$F$25:$F$26</c:f>
              <c:strCache>
                <c:ptCount val="2"/>
                <c:pt idx="0">
                  <c:v>PLANIFIÉ</c:v>
                </c:pt>
                <c:pt idx="1">
                  <c:v>RÉALITÉ</c:v>
                </c:pt>
              </c:strCache>
            </c:strRef>
          </c:cat>
          <c:val>
            <c:numRef>
              <c:f>'Plan d’exécution préliminaire'!$G$25:$G$26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'Plan d’exécution préliminaire'!$F$34:$F$36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'Plan d’exécution préliminaire'!$G$34:$G$36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d’exécution préliminaire'!$B$35:$B$37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'Plan d’exécution préliminaire'!$C$35:$C$37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'Plan d’exécution préliminaire'!$B$35:$B$37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'Plan d’exécution préliminaire'!$C$35:$C$37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- Plan d’exécution préli'!$D$10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- Plan d’exécution préli'!$B$11:$B$22</c:f>
              <c:strCache>
                <c:ptCount val="12"/>
                <c:pt idx="0">
                  <c:v>Définir une réunion de lancement</c:v>
                </c:pt>
                <c:pt idx="1">
                  <c:v>Définition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'VIERGE - Plan d’exécution préli'!$D$11:$D$22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'VIERGE - Plan d’exécution préli'!$F$10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'VIERGE - Plan d’exécution préli'!$B$11:$B$22</c:f>
              <c:strCache>
                <c:ptCount val="12"/>
                <c:pt idx="0">
                  <c:v>Définir une réunion de lancement</c:v>
                </c:pt>
                <c:pt idx="1">
                  <c:v>Définition des objectifs</c:v>
                </c:pt>
                <c:pt idx="2">
                  <c:v>Exigences détaillées</c:v>
                </c:pt>
                <c:pt idx="3">
                  <c:v>Exigences matérielles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Exigences techniques</c:v>
                </c:pt>
                <c:pt idx="7">
                  <c:v>Tests</c:v>
                </c:pt>
                <c:pt idx="8">
                  <c:v>Dév. terminé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'VIERGE - Plan d’exécution préli'!$F$11:$F$22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d’exécution préli'!$B$26:$B$30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- Plan d’exécution préli'!$C$26:$C$30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- Plan d’exécution préli'!$B$26:$B$30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- Plan d’exécution préli'!$C$26:$C$30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8.9043037490871266E-2"/>
          <c:y val="0.77748359833399205"/>
          <c:w val="0.82191392501825733"/>
          <c:h val="0.20398358313318943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'VIERGE - Plan d’exécution préli'!$F$25:$F$26</c:f>
              <c:strCache>
                <c:ptCount val="2"/>
                <c:pt idx="0">
                  <c:v>PLANIFIÉ</c:v>
                </c:pt>
                <c:pt idx="1">
                  <c:v>RÉALITÉ</c:v>
                </c:pt>
              </c:strCache>
            </c:strRef>
          </c:cat>
          <c:val>
            <c:numRef>
              <c:f>'VIERGE - Plan d’exécution préli'!$G$25:$G$26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'VIERGE - Plan d’exécution préli'!$F$34:$F$36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- Plan d’exécution préli'!$G$34:$G$36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952&amp;utm_language=FR&amp;utm_source=template-excel&amp;utm_medium=content&amp;utm_campaign=ic-Preliminary+Project+Execution+Plan-excel-17952-fr&amp;lpa=ic+Preliminary+Project+Execution+Plan+excel+17952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1258946</xdr:colOff>
      <xdr:row>0</xdr:row>
      <xdr:rowOff>25400</xdr:rowOff>
    </xdr:from>
    <xdr:to>
      <xdr:col>9</xdr:col>
      <xdr:colOff>114300</xdr:colOff>
      <xdr:row>0</xdr:row>
      <xdr:rowOff>558800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9AB84A8-714D-D9A3-E3E3-D281A774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68246" y="25400"/>
          <a:ext cx="2728854" cy="533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3876671</xdr:colOff>
      <xdr:row>3</xdr:row>
      <xdr:rowOff>142875</xdr:rowOff>
    </xdr:from>
    <xdr:to>
      <xdr:col>14</xdr:col>
      <xdr:colOff>400048</xdr:colOff>
      <xdr:row>4</xdr:row>
      <xdr:rowOff>3670300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4176371" y="1717675"/>
          <a:ext cx="3368677" cy="3971925"/>
          <a:chOff x="16992600" y="6816725"/>
          <a:chExt cx="3116715" cy="39655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26206" y="6816725"/>
            <a:ext cx="2583109" cy="13716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952&amp;utm_language=FR&amp;utm_source=template-excel&amp;utm_medium=content&amp;utm_campaign=ic-Preliminary+Project+Execution+Plan-excel-17952-fr&amp;lpa=ic+Preliminary+Project+Execution+Plan+excel+17952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topLeftCell="B1" workbookViewId="0">
      <pane ySplit="1" topLeftCell="A17" activePane="bottomLeft" state="frozen"/>
      <selection pane="bottomLeft" activeCell="E47" sqref="E47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5.6640625" style="6" customWidth="1"/>
    <col min="7" max="7" width="18" style="6" customWidth="1"/>
    <col min="8" max="8" width="17.83203125" style="6" customWidth="1"/>
    <col min="9" max="9" width="50.83203125" style="6" customWidth="1"/>
    <col min="10" max="10" width="3.33203125" style="6" customWidth="1"/>
    <col min="11" max="11" width="16.6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56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 x14ac:dyDescent="0.2">
      <c r="A2" s="17"/>
      <c r="B2" s="18" t="s">
        <v>8</v>
      </c>
      <c r="C2" s="19"/>
      <c r="D2" s="18"/>
      <c r="E2" s="18"/>
      <c r="F2" s="20" t="s">
        <v>1</v>
      </c>
      <c r="G2" s="21" t="s">
        <v>9</v>
      </c>
      <c r="H2" s="20" t="s">
        <v>10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 x14ac:dyDescent="0.2">
      <c r="A3" s="1"/>
      <c r="B3" s="64"/>
      <c r="C3" s="65"/>
      <c r="D3" s="65"/>
      <c r="E3" s="66"/>
      <c r="F3" s="23" t="s">
        <v>2</v>
      </c>
      <c r="G3" s="62" t="s">
        <v>27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1" t="s">
        <v>12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7" t="s">
        <v>13</v>
      </c>
      <c r="C8" s="67"/>
      <c r="D8" s="6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 x14ac:dyDescent="0.2">
      <c r="A9" s="1"/>
      <c r="B9" s="26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 x14ac:dyDescent="0.2">
      <c r="A10" s="9"/>
      <c r="B10" s="59" t="s">
        <v>15</v>
      </c>
      <c r="C10" s="59" t="s">
        <v>16</v>
      </c>
      <c r="D10" s="60" t="s">
        <v>17</v>
      </c>
      <c r="E10" s="60" t="s">
        <v>18</v>
      </c>
      <c r="F10" s="61" t="s">
        <v>19</v>
      </c>
      <c r="G10" s="59" t="s">
        <v>20</v>
      </c>
      <c r="H10" s="59" t="s">
        <v>21</v>
      </c>
      <c r="I10" s="59" t="s">
        <v>22</v>
      </c>
      <c r="J10" s="9"/>
      <c r="K10" s="59" t="s">
        <v>20</v>
      </c>
      <c r="L10" s="9"/>
      <c r="M10" s="59" t="s">
        <v>21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23</v>
      </c>
      <c r="C11" s="2"/>
      <c r="D11" s="31">
        <v>45293</v>
      </c>
      <c r="E11" s="31">
        <v>45299</v>
      </c>
      <c r="F11" s="32">
        <f>IF(D11=0,0,E11-D11)</f>
        <v>6</v>
      </c>
      <c r="G11" s="2" t="s">
        <v>30</v>
      </c>
      <c r="H11" s="2" t="s">
        <v>25</v>
      </c>
      <c r="I11" s="2"/>
      <c r="K11" s="25" t="s">
        <v>24</v>
      </c>
      <c r="L11" s="7"/>
      <c r="M11" s="13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51</v>
      </c>
      <c r="C12" s="4"/>
      <c r="D12" s="33">
        <v>45295</v>
      </c>
      <c r="E12" s="33">
        <v>45302</v>
      </c>
      <c r="F12" s="32">
        <f t="shared" ref="F12:F22" si="0">IF(D12=0,0,E12-D12)</f>
        <v>7</v>
      </c>
      <c r="G12" s="3" t="s">
        <v>30</v>
      </c>
      <c r="H12" s="3" t="s">
        <v>28</v>
      </c>
      <c r="I12" s="2"/>
      <c r="K12" s="3" t="s">
        <v>27</v>
      </c>
      <c r="L12" s="7"/>
      <c r="M12" s="14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29</v>
      </c>
      <c r="C13" s="4"/>
      <c r="D13" s="33">
        <v>45298</v>
      </c>
      <c r="E13" s="33">
        <v>45302</v>
      </c>
      <c r="F13" s="32">
        <f t="shared" si="0"/>
        <v>4</v>
      </c>
      <c r="G13" s="3" t="s">
        <v>30</v>
      </c>
      <c r="H13" s="3" t="s">
        <v>31</v>
      </c>
      <c r="I13" s="2"/>
      <c r="K13" s="3" t="s">
        <v>30</v>
      </c>
      <c r="L13" s="7"/>
      <c r="M13" s="15" t="s">
        <v>31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32</v>
      </c>
      <c r="C14" s="11"/>
      <c r="D14" s="33">
        <v>45301</v>
      </c>
      <c r="E14" s="33">
        <v>45306</v>
      </c>
      <c r="F14" s="32">
        <f t="shared" si="0"/>
        <v>5</v>
      </c>
      <c r="G14" s="3" t="s">
        <v>30</v>
      </c>
      <c r="H14" s="3" t="s">
        <v>31</v>
      </c>
      <c r="I14" s="2"/>
      <c r="K14" s="11" t="s">
        <v>33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34</v>
      </c>
      <c r="C15" s="4"/>
      <c r="D15" s="33">
        <v>45304</v>
      </c>
      <c r="E15" s="33">
        <v>45311</v>
      </c>
      <c r="F15" s="32">
        <f t="shared" si="0"/>
        <v>7</v>
      </c>
      <c r="G15" s="3" t="s">
        <v>30</v>
      </c>
      <c r="H15" s="3" t="s">
        <v>31</v>
      </c>
      <c r="I15" s="2"/>
      <c r="J15" s="7"/>
      <c r="K15" s="11" t="s">
        <v>35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36</v>
      </c>
      <c r="C16" s="4"/>
      <c r="D16" s="33">
        <v>45307</v>
      </c>
      <c r="E16" s="33">
        <v>45320</v>
      </c>
      <c r="F16" s="32">
        <f t="shared" si="0"/>
        <v>13</v>
      </c>
      <c r="G16" s="3" t="s">
        <v>33</v>
      </c>
      <c r="H16" s="3" t="s">
        <v>25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37</v>
      </c>
      <c r="C17" s="12"/>
      <c r="D17" s="33">
        <v>45310</v>
      </c>
      <c r="E17" s="31">
        <v>45323</v>
      </c>
      <c r="F17" s="32">
        <f t="shared" si="0"/>
        <v>13</v>
      </c>
      <c r="G17" s="3" t="s">
        <v>27</v>
      </c>
      <c r="H17" s="3" t="s">
        <v>25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38</v>
      </c>
      <c r="C18" s="12"/>
      <c r="D18" s="33">
        <v>45313</v>
      </c>
      <c r="E18" s="31">
        <v>45331</v>
      </c>
      <c r="F18" s="32">
        <f t="shared" si="0"/>
        <v>18</v>
      </c>
      <c r="G18" s="3" t="s">
        <v>27</v>
      </c>
      <c r="H18" s="3" t="s">
        <v>25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52</v>
      </c>
      <c r="C19" s="12"/>
      <c r="D19" s="33">
        <v>45316</v>
      </c>
      <c r="E19" s="31">
        <v>45327</v>
      </c>
      <c r="F19" s="32">
        <f t="shared" si="0"/>
        <v>11</v>
      </c>
      <c r="G19" s="3" t="s">
        <v>27</v>
      </c>
      <c r="H19" s="3" t="s">
        <v>25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40</v>
      </c>
      <c r="C20" s="12"/>
      <c r="D20" s="33">
        <v>45319</v>
      </c>
      <c r="E20" s="31">
        <v>45328</v>
      </c>
      <c r="F20" s="32">
        <f t="shared" si="0"/>
        <v>9</v>
      </c>
      <c r="G20" s="3" t="s">
        <v>35</v>
      </c>
      <c r="H20" s="3" t="s">
        <v>25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41</v>
      </c>
      <c r="C21" s="12"/>
      <c r="D21" s="33">
        <v>45322</v>
      </c>
      <c r="E21" s="31">
        <v>45324</v>
      </c>
      <c r="F21" s="32">
        <f t="shared" si="0"/>
        <v>2</v>
      </c>
      <c r="G21" s="3" t="s">
        <v>24</v>
      </c>
      <c r="H21" s="3" t="s">
        <v>25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42</v>
      </c>
      <c r="C22" s="12"/>
      <c r="D22" s="33">
        <v>45326</v>
      </c>
      <c r="E22" s="31">
        <v>45334</v>
      </c>
      <c r="F22" s="32">
        <f t="shared" si="0"/>
        <v>8</v>
      </c>
      <c r="G22" s="3" t="s">
        <v>24</v>
      </c>
      <c r="H22" s="3" t="s">
        <v>28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6" t="s">
        <v>43</v>
      </c>
      <c r="C24" s="1"/>
      <c r="D24" s="1"/>
      <c r="E24" s="1"/>
      <c r="F24" s="26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 x14ac:dyDescent="0.2">
      <c r="B25" s="45" t="s">
        <v>20</v>
      </c>
      <c r="C25" s="46" t="s">
        <v>44</v>
      </c>
      <c r="D25" s="46" t="s">
        <v>3</v>
      </c>
      <c r="F25" s="37" t="s">
        <v>45</v>
      </c>
      <c r="G25" s="35">
        <v>80000</v>
      </c>
    </row>
    <row r="26" spans="1:258" s="16" customFormat="1" ht="23" customHeight="1" thickBot="1" x14ac:dyDescent="0.25">
      <c r="B26" s="27" t="s">
        <v>24</v>
      </c>
      <c r="C26" s="39">
        <f>COUNTIF(G11:G22, "Non commencé")</f>
        <v>2</v>
      </c>
      <c r="D26" s="40">
        <f>IFERROR(C26/C31,"")</f>
        <v>0.16666666666666666</v>
      </c>
      <c r="F26" s="38" t="s">
        <v>46</v>
      </c>
      <c r="G26" s="36">
        <v>50000</v>
      </c>
    </row>
    <row r="27" spans="1:258" s="16" customFormat="1" ht="23" customHeight="1" x14ac:dyDescent="0.2">
      <c r="B27" s="3" t="s">
        <v>27</v>
      </c>
      <c r="C27" s="39">
        <f>COUNTIF(G11:G22, "En cours")</f>
        <v>3</v>
      </c>
      <c r="D27" s="40">
        <f>IFERROR(C27/C31,"")</f>
        <v>0.25</v>
      </c>
    </row>
    <row r="28" spans="1:258" s="16" customFormat="1" ht="23" customHeight="1" x14ac:dyDescent="0.2">
      <c r="B28" s="28" t="s">
        <v>30</v>
      </c>
      <c r="C28" s="39">
        <f>COUNTIF(G11:G22, "Terminé")</f>
        <v>5</v>
      </c>
      <c r="D28" s="40">
        <f>IFERROR(C28/C31,"")</f>
        <v>0.41666666666666669</v>
      </c>
    </row>
    <row r="29" spans="1:258" s="16" customFormat="1" ht="23" customHeight="1" x14ac:dyDescent="0.2">
      <c r="B29" s="29" t="s">
        <v>33</v>
      </c>
      <c r="C29" s="39">
        <f>COUNTIF(G11:G22, "En retard")</f>
        <v>1</v>
      </c>
      <c r="D29" s="40">
        <f>IFERROR(C29/C31,"")</f>
        <v>8.3333333333333329E-2</v>
      </c>
    </row>
    <row r="30" spans="1:258" s="16" customFormat="1" ht="23" customHeight="1" thickBot="1" x14ac:dyDescent="0.25">
      <c r="B30" s="30" t="s">
        <v>35</v>
      </c>
      <c r="C30" s="41">
        <f>COUNTIF(G11:G22, "En attente")</f>
        <v>1</v>
      </c>
      <c r="D30" s="42">
        <f>IFERROR(C30/C31,"")</f>
        <v>8.3333333333333329E-2</v>
      </c>
    </row>
    <row r="31" spans="1:258" s="16" customFormat="1" ht="23" customHeight="1" x14ac:dyDescent="0.2">
      <c r="B31" s="34" t="s">
        <v>4</v>
      </c>
      <c r="C31" s="43">
        <f>SUM(C26:C30)</f>
        <v>12</v>
      </c>
      <c r="D31" s="44">
        <f>SUM(D26:D30)</f>
        <v>1</v>
      </c>
    </row>
    <row r="32" spans="1:258" s="16" customFormat="1" x14ac:dyDescent="0.2"/>
    <row r="33" spans="1:258" ht="25" customHeight="1" x14ac:dyDescent="0.15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 x14ac:dyDescent="0.2">
      <c r="B34" s="45" t="s">
        <v>21</v>
      </c>
      <c r="C34" s="46" t="s">
        <v>44</v>
      </c>
      <c r="D34" s="46" t="s">
        <v>3</v>
      </c>
      <c r="F34" s="54" t="s">
        <v>49</v>
      </c>
      <c r="G34" s="35">
        <v>5</v>
      </c>
    </row>
    <row r="35" spans="1:258" s="16" customFormat="1" ht="23" customHeight="1" x14ac:dyDescent="0.2">
      <c r="B35" s="13" t="s">
        <v>25</v>
      </c>
      <c r="C35" s="39">
        <f>COUNTIF(H11:H22, "Élevée")</f>
        <v>7</v>
      </c>
      <c r="D35" s="40">
        <f>IFERROR(C35/C38,"")</f>
        <v>0.58333333333333337</v>
      </c>
      <c r="F35" s="53" t="s">
        <v>0</v>
      </c>
      <c r="G35" s="35">
        <v>2</v>
      </c>
    </row>
    <row r="36" spans="1:258" s="16" customFormat="1" ht="23" customHeight="1" thickBot="1" x14ac:dyDescent="0.25">
      <c r="B36" s="14" t="s">
        <v>28</v>
      </c>
      <c r="C36" s="39">
        <f>COUNTIF(H11:H22, "Moyenne")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" customHeight="1" thickBot="1" x14ac:dyDescent="0.2">
      <c r="B37" s="58" t="s">
        <v>31</v>
      </c>
      <c r="C37" s="41">
        <f>COUNTIF(H11:H22, "Faible")</f>
        <v>3</v>
      </c>
      <c r="D37" s="42">
        <f>IFERROR(C37/C38,"")</f>
        <v>0.25</v>
      </c>
      <c r="F37" s="1"/>
      <c r="G37" s="1"/>
    </row>
    <row r="38" spans="1:258" s="16" customFormat="1" ht="23" customHeight="1" x14ac:dyDescent="0.15">
      <c r="B38" s="34" t="s">
        <v>4</v>
      </c>
      <c r="C38" s="43">
        <f>SUM(C35:C37)</f>
        <v>12</v>
      </c>
      <c r="D38" s="44">
        <f>SUM(D35:D37)</f>
        <v>1</v>
      </c>
      <c r="F38" s="1"/>
      <c r="G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" customHeight="1" x14ac:dyDescent="0.2">
      <c r="B40" s="69" t="s">
        <v>53</v>
      </c>
      <c r="C40" s="68"/>
      <c r="D40" s="68"/>
      <c r="E40" s="68"/>
      <c r="F40" s="68"/>
      <c r="G40" s="68"/>
      <c r="H40" s="68"/>
      <c r="I40" s="68"/>
      <c r="J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3">
    <mergeCell ref="B40:I40"/>
    <mergeCell ref="B3:E3"/>
    <mergeCell ref="B8:D8"/>
  </mergeCells>
  <phoneticPr fontId="3" type="noConversion"/>
  <conditionalFormatting sqref="B26:B30">
    <cfRule type="containsText" dxfId="41" priority="37" operator="containsText" text="Terminé">
      <formula>NOT(ISERROR(SEARCH("Terminé",B26)))</formula>
    </cfRule>
    <cfRule type="containsText" dxfId="40" priority="39" operator="containsText" text="Non commencé">
      <formula>NOT(ISERROR(SEARCH("Non commencé",B26)))</formula>
    </cfRule>
    <cfRule type="containsText" dxfId="39" priority="38" operator="containsText" text="En cours">
      <formula>NOT(ISERROR(SEARCH("En cours",B26)))</formula>
    </cfRule>
    <cfRule type="containsText" dxfId="38" priority="36" operator="containsText" text="En attente">
      <formula>NOT(ISERROR(SEARCH("En attente",B26)))</formula>
    </cfRule>
    <cfRule type="containsText" dxfId="37" priority="35" operator="containsText" text="En retard">
      <formula>NOT(ISERROR(SEARCH("En retard",B26)))</formula>
    </cfRule>
  </conditionalFormatting>
  <conditionalFormatting sqref="B35:B37">
    <cfRule type="containsText" dxfId="36" priority="14" operator="containsText" text="Faible">
      <formula>NOT(ISERROR(SEARCH("Faible",B35)))</formula>
    </cfRule>
    <cfRule type="containsText" dxfId="35" priority="15" operator="containsText" text="Moyenne">
      <formula>NOT(ISERROR(SEARCH("Moyenne",B35)))</formula>
    </cfRule>
    <cfRule type="containsText" dxfId="34" priority="16" operator="containsText" text="Élevée">
      <formula>NOT(ISERROR(SEARCH("Élevée",B35)))</formula>
    </cfRule>
  </conditionalFormatting>
  <conditionalFormatting sqref="G3">
    <cfRule type="containsText" dxfId="33" priority="5" operator="containsText" text="Non commencé">
      <formula>NOT(ISERROR(SEARCH("Non commencé",G3)))</formula>
    </cfRule>
    <cfRule type="containsText" dxfId="32" priority="4" operator="containsText" text="En cours">
      <formula>NOT(ISERROR(SEARCH("En cours",G3)))</formula>
    </cfRule>
    <cfRule type="containsText" dxfId="31" priority="1" operator="containsText" text="En retard">
      <formula>NOT(ISERROR(SEARCH("En retard",G3)))</formula>
    </cfRule>
    <cfRule type="containsText" dxfId="30" priority="3" operator="containsText" text="Terminé">
      <formula>NOT(ISERROR(SEARCH("Terminé",G3)))</formula>
    </cfRule>
    <cfRule type="containsText" dxfId="29" priority="2" operator="containsText" text="En attente">
      <formula>NOT(ISERROR(SEARCH("En attente",G3)))</formula>
    </cfRule>
  </conditionalFormatting>
  <conditionalFormatting sqref="K11:K15 G11:G22">
    <cfRule type="containsText" dxfId="28" priority="40" operator="containsText" text="En retard">
      <formula>NOT(ISERROR(SEARCH("En retard",G11)))</formula>
    </cfRule>
    <cfRule type="containsText" dxfId="27" priority="60" operator="containsText" text="En attente">
      <formula>NOT(ISERROR(SEARCH("En attente",G11)))</formula>
    </cfRule>
    <cfRule type="containsText" dxfId="26" priority="63" operator="containsText" text="Non commencé">
      <formula>NOT(ISERROR(SEARCH("Non commencé",G11)))</formula>
    </cfRule>
    <cfRule type="containsText" dxfId="25" priority="62" operator="containsText" text="En cours">
      <formula>NOT(ISERROR(SEARCH("En cours",G11)))</formula>
    </cfRule>
    <cfRule type="containsText" dxfId="24" priority="61" operator="containsText" text="Terminé">
      <formula>NOT(ISERROR(SEARCH("Terminé",G11)))</formula>
    </cfRule>
  </conditionalFormatting>
  <conditionalFormatting sqref="M11:M14 H11:H22">
    <cfRule type="containsText" dxfId="23" priority="41" operator="containsText" text="Faible">
      <formula>NOT(ISERROR(SEARCH("Faible",H11)))</formula>
    </cfRule>
    <cfRule type="containsText" dxfId="22" priority="43" operator="containsText" text="Élevée">
      <formula>NOT(ISERROR(SEARCH("Élevée",H11)))</formula>
    </cfRule>
    <cfRule type="containsText" dxfId="21" priority="42" operator="containsText" text="Moyenne">
      <formula>NOT(ISERROR(SEARCH("Moyenne",H11)))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QUER ICI POUR CRÉER DANS SMARTSHEET" xr:uid="{BE734558-5D11-4068-9418-91D446748C73}"/>
  </hyperlinks>
  <pageMargins left="0.3" right="0.3" top="0.3" bottom="0.3" header="0" footer="0"/>
  <pageSetup scale="68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workbookViewId="0">
      <selection activeCell="O6" sqref="O6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8" width="17.83203125" style="6" customWidth="1"/>
    <col min="9" max="9" width="50.83203125" style="6" customWidth="1"/>
    <col min="10" max="10" width="3.33203125" style="6" customWidth="1"/>
    <col min="11" max="11" width="16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56" t="s">
        <v>7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 x14ac:dyDescent="0.2">
      <c r="A2" s="17"/>
      <c r="B2" s="18" t="s">
        <v>8</v>
      </c>
      <c r="C2" s="19"/>
      <c r="D2" s="18"/>
      <c r="E2" s="18"/>
      <c r="F2" s="20" t="s">
        <v>1</v>
      </c>
      <c r="G2" s="21" t="s">
        <v>9</v>
      </c>
      <c r="H2" s="20" t="s">
        <v>10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54.75" customHeight="1" thickBot="1" x14ac:dyDescent="0.2">
      <c r="A3" s="1"/>
      <c r="B3" s="64"/>
      <c r="C3" s="65"/>
      <c r="D3" s="65"/>
      <c r="E3" s="66"/>
      <c r="F3" s="23" t="s">
        <v>2</v>
      </c>
      <c r="G3" s="62"/>
      <c r="H3" s="24">
        <v>0.72</v>
      </c>
      <c r="I3" s="55" t="s">
        <v>11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1" t="s">
        <v>12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7" t="s">
        <v>13</v>
      </c>
      <c r="C8" s="67"/>
      <c r="D8" s="67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 x14ac:dyDescent="0.2">
      <c r="A9" s="1"/>
      <c r="B9" s="26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 x14ac:dyDescent="0.2">
      <c r="A10" s="9"/>
      <c r="B10" s="59" t="s">
        <v>15</v>
      </c>
      <c r="C10" s="59" t="s">
        <v>16</v>
      </c>
      <c r="D10" s="60" t="s">
        <v>17</v>
      </c>
      <c r="E10" s="60" t="s">
        <v>18</v>
      </c>
      <c r="F10" s="61" t="s">
        <v>19</v>
      </c>
      <c r="G10" s="59" t="s">
        <v>20</v>
      </c>
      <c r="H10" s="59" t="s">
        <v>21</v>
      </c>
      <c r="I10" s="59" t="s">
        <v>22</v>
      </c>
      <c r="J10" s="9"/>
      <c r="K10" s="59" t="s">
        <v>20</v>
      </c>
      <c r="L10" s="9"/>
      <c r="M10" s="59" t="s">
        <v>21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23</v>
      </c>
      <c r="C11" s="2"/>
      <c r="D11" s="31"/>
      <c r="E11" s="31"/>
      <c r="F11" s="32">
        <f>IF(D11=0,0,E11-D11)</f>
        <v>0</v>
      </c>
      <c r="G11" s="2"/>
      <c r="H11" s="2"/>
      <c r="I11" s="2"/>
      <c r="K11" s="25" t="s">
        <v>24</v>
      </c>
      <c r="L11" s="7"/>
      <c r="M11" s="13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26</v>
      </c>
      <c r="C12" s="4"/>
      <c r="D12" s="33"/>
      <c r="E12" s="33"/>
      <c r="F12" s="32">
        <f t="shared" ref="F12:F22" si="0">IF(D12=0,0,E12-D12)</f>
        <v>0</v>
      </c>
      <c r="G12" s="3"/>
      <c r="H12" s="3"/>
      <c r="I12" s="2"/>
      <c r="K12" s="3" t="s">
        <v>27</v>
      </c>
      <c r="L12" s="7"/>
      <c r="M12" s="14" t="s">
        <v>28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29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30</v>
      </c>
      <c r="L13" s="7"/>
      <c r="M13" s="15" t="s">
        <v>31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32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33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34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35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36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37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38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39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40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41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42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6" t="s">
        <v>43</v>
      </c>
      <c r="C24" s="1"/>
      <c r="D24" s="1"/>
      <c r="E24" s="1"/>
      <c r="F24" s="26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 x14ac:dyDescent="0.2">
      <c r="B25" s="45" t="s">
        <v>20</v>
      </c>
      <c r="C25" s="46" t="s">
        <v>44</v>
      </c>
      <c r="D25" s="46" t="s">
        <v>3</v>
      </c>
      <c r="F25" s="37" t="s">
        <v>45</v>
      </c>
      <c r="G25" s="35">
        <v>0</v>
      </c>
    </row>
    <row r="26" spans="1:258" s="16" customFormat="1" ht="23" customHeight="1" thickBot="1" x14ac:dyDescent="0.25">
      <c r="B26" s="27" t="s">
        <v>24</v>
      </c>
      <c r="C26" s="39">
        <f>COUNTIF(G11:G22, "Non commencé")</f>
        <v>0</v>
      </c>
      <c r="D26" s="40" t="str">
        <f>IFERROR(C26/C31,"")</f>
        <v/>
      </c>
      <c r="F26" s="38" t="s">
        <v>46</v>
      </c>
      <c r="G26" s="36">
        <v>0</v>
      </c>
    </row>
    <row r="27" spans="1:258" s="16" customFormat="1" ht="23" customHeight="1" x14ac:dyDescent="0.2">
      <c r="B27" s="3" t="s">
        <v>27</v>
      </c>
      <c r="C27" s="39">
        <f>COUNTIF(G11:G22, "En cours")</f>
        <v>0</v>
      </c>
      <c r="D27" s="40" t="str">
        <f>IFERROR(C27/C31,"")</f>
        <v/>
      </c>
    </row>
    <row r="28" spans="1:258" s="16" customFormat="1" ht="23" customHeight="1" x14ac:dyDescent="0.2">
      <c r="B28" s="28" t="s">
        <v>30</v>
      </c>
      <c r="C28" s="39">
        <f>COUNTIF(G11:G22, "Terminé")</f>
        <v>0</v>
      </c>
      <c r="D28" s="40" t="str">
        <f>IFERROR(C28/C31,"")</f>
        <v/>
      </c>
    </row>
    <row r="29" spans="1:258" s="16" customFormat="1" ht="23" customHeight="1" x14ac:dyDescent="0.2">
      <c r="B29" s="29" t="s">
        <v>33</v>
      </c>
      <c r="C29" s="39">
        <f>COUNTIF(G11:G22, "En retard")</f>
        <v>0</v>
      </c>
      <c r="D29" s="40" t="str">
        <f>IFERROR(C29/C31,"")</f>
        <v/>
      </c>
    </row>
    <row r="30" spans="1:258" s="16" customFormat="1" ht="23" customHeight="1" thickBot="1" x14ac:dyDescent="0.25">
      <c r="B30" s="30" t="s">
        <v>35</v>
      </c>
      <c r="C30" s="41">
        <f>COUNTIF(G11:G22, "En attente")</f>
        <v>0</v>
      </c>
      <c r="D30" s="42" t="str">
        <f>IFERROR(C30/C31,"")</f>
        <v/>
      </c>
    </row>
    <row r="31" spans="1:258" s="16" customFormat="1" ht="23" customHeight="1" x14ac:dyDescent="0.2">
      <c r="B31" s="34" t="s">
        <v>4</v>
      </c>
      <c r="C31" s="43">
        <f>SUM(C26:C30)</f>
        <v>0</v>
      </c>
      <c r="D31" s="44">
        <f>SUM(D26:D30)</f>
        <v>0</v>
      </c>
    </row>
    <row r="32" spans="1:258" s="16" customFormat="1" x14ac:dyDescent="0.2"/>
    <row r="33" spans="1:258" ht="25" customHeight="1" x14ac:dyDescent="0.15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 x14ac:dyDescent="0.2">
      <c r="B34" s="45" t="s">
        <v>21</v>
      </c>
      <c r="C34" s="46" t="s">
        <v>44</v>
      </c>
      <c r="D34" s="46" t="s">
        <v>3</v>
      </c>
      <c r="F34" s="54" t="s">
        <v>49</v>
      </c>
      <c r="G34" s="35">
        <v>0</v>
      </c>
    </row>
    <row r="35" spans="1:258" s="16" customFormat="1" ht="23" customHeight="1" x14ac:dyDescent="0.2">
      <c r="B35" s="13" t="s">
        <v>25</v>
      </c>
      <c r="C35" s="39">
        <f>COUNTIF(H11:H22, "Élevée")</f>
        <v>0</v>
      </c>
      <c r="D35" s="40" t="str">
        <f>IFERROR(C35/C38,"")</f>
        <v/>
      </c>
      <c r="F35" s="53" t="s">
        <v>0</v>
      </c>
      <c r="G35" s="35">
        <v>0</v>
      </c>
    </row>
    <row r="36" spans="1:258" s="16" customFormat="1" ht="23" customHeight="1" thickBot="1" x14ac:dyDescent="0.25">
      <c r="B36" s="14" t="s">
        <v>28</v>
      </c>
      <c r="C36" s="39">
        <f>COUNTIF(H11:H22, "Moyenne")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" customHeight="1" thickBot="1" x14ac:dyDescent="0.2">
      <c r="B37" s="58" t="s">
        <v>31</v>
      </c>
      <c r="C37" s="41">
        <f>COUNTIF(H11:H22, "Faible")</f>
        <v>0</v>
      </c>
      <c r="D37" s="42" t="str">
        <f>IFERROR(C37/C38,"")</f>
        <v/>
      </c>
      <c r="F37" s="1"/>
      <c r="G37" s="1"/>
    </row>
    <row r="38" spans="1:258" s="16" customFormat="1" ht="23" customHeight="1" x14ac:dyDescent="0.15">
      <c r="B38" s="34" t="s">
        <v>4</v>
      </c>
      <c r="C38" s="43">
        <f>SUM(C35:C37)</f>
        <v>0</v>
      </c>
      <c r="D38" s="44">
        <f>SUM(D35:D37)</f>
        <v>0</v>
      </c>
      <c r="F38" s="1"/>
      <c r="G38" s="1"/>
    </row>
    <row r="39" spans="1:258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D8"/>
  </mergeCells>
  <conditionalFormatting sqref="B26:B30">
    <cfRule type="containsText" dxfId="20" priority="11" operator="containsText" text="Terminé">
      <formula>NOT(ISERROR(SEARCH("Terminé",B26)))</formula>
    </cfRule>
    <cfRule type="containsText" dxfId="19" priority="13" operator="containsText" text="Non commencé">
      <formula>NOT(ISERROR(SEARCH("Non commencé",B26)))</formula>
    </cfRule>
    <cfRule type="containsText" dxfId="18" priority="12" operator="containsText" text="En cours">
      <formula>NOT(ISERROR(SEARCH("En cours",B26)))</formula>
    </cfRule>
    <cfRule type="containsText" dxfId="17" priority="10" operator="containsText" text="En attente">
      <formula>NOT(ISERROR(SEARCH("En attente",B26)))</formula>
    </cfRule>
    <cfRule type="containsText" dxfId="16" priority="9" operator="containsText" text="En retard">
      <formula>NOT(ISERROR(SEARCH("En retard",B26)))</formula>
    </cfRule>
  </conditionalFormatting>
  <conditionalFormatting sqref="B35:B37">
    <cfRule type="containsText" dxfId="15" priority="6" operator="containsText" text="Faible">
      <formula>NOT(ISERROR(SEARCH("Faible",B35)))</formula>
    </cfRule>
    <cfRule type="containsText" dxfId="14" priority="7" operator="containsText" text="Moyenne">
      <formula>NOT(ISERROR(SEARCH("Moyenne",B35)))</formula>
    </cfRule>
    <cfRule type="containsText" dxfId="13" priority="8" operator="containsText" text="Élevée">
      <formula>NOT(ISERROR(SEARCH("Élevée",B35)))</formula>
    </cfRule>
  </conditionalFormatting>
  <conditionalFormatting sqref="G3">
    <cfRule type="containsText" dxfId="12" priority="5" operator="containsText" text="Non commencé">
      <formula>NOT(ISERROR(SEARCH("Non commencé",G3)))</formula>
    </cfRule>
    <cfRule type="containsText" dxfId="11" priority="4" operator="containsText" text="En cours">
      <formula>NOT(ISERROR(SEARCH("En cours",G3)))</formula>
    </cfRule>
    <cfRule type="containsText" dxfId="10" priority="1" operator="containsText" text="En retard">
      <formula>NOT(ISERROR(SEARCH("En retard",G3)))</formula>
    </cfRule>
    <cfRule type="containsText" dxfId="9" priority="3" operator="containsText" text="Terminé">
      <formula>NOT(ISERROR(SEARCH("Terminé",G3)))</formula>
    </cfRule>
    <cfRule type="containsText" dxfId="8" priority="2" operator="containsText" text="En attente">
      <formula>NOT(ISERROR(SEARCH("En attente",G3)))</formula>
    </cfRule>
  </conditionalFormatting>
  <conditionalFormatting sqref="K11:K15 G11:G22">
    <cfRule type="containsText" dxfId="7" priority="14" operator="containsText" text="En retard">
      <formula>NOT(ISERROR(SEARCH("En retard",G11)))</formula>
    </cfRule>
    <cfRule type="containsText" dxfId="6" priority="18" operator="containsText" text="En attente">
      <formula>NOT(ISERROR(SEARCH("En attente",G11)))</formula>
    </cfRule>
    <cfRule type="containsText" dxfId="5" priority="21" operator="containsText" text="Non commencé">
      <formula>NOT(ISERROR(SEARCH("Non commencé",G11)))</formula>
    </cfRule>
    <cfRule type="containsText" dxfId="4" priority="20" operator="containsText" text="En cours">
      <formula>NOT(ISERROR(SEARCH("En cours",G11)))</formula>
    </cfRule>
    <cfRule type="containsText" dxfId="3" priority="19" operator="containsText" text="Terminé">
      <formula>NOT(ISERROR(SEARCH("Terminé",G11)))</formula>
    </cfRule>
  </conditionalFormatting>
  <conditionalFormatting sqref="M11:M14 H11:H22">
    <cfRule type="containsText" dxfId="2" priority="15" operator="containsText" text="Faible">
      <formula>NOT(ISERROR(SEARCH("Faible",H11)))</formula>
    </cfRule>
    <cfRule type="containsText" dxfId="1" priority="17" operator="containsText" text="Élevée">
      <formula>NOT(ISERROR(SEARCH("Élevée",H11)))</formula>
    </cfRule>
    <cfRule type="containsText" dxfId="0" priority="16" operator="containsText" text="Moyenne">
      <formula>NOT(ISERROR(SEARCH("Moyenne",H11)))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63" customWidth="1"/>
    <col min="2" max="2" width="88.33203125" style="63" customWidth="1"/>
    <col min="3" max="16384" width="10.83203125" style="63"/>
  </cols>
  <sheetData>
    <row r="1" spans="2:2" ht="20" customHeight="1" x14ac:dyDescent="0.2"/>
    <row r="2" spans="2:2" ht="117" customHeight="1" x14ac:dyDescent="0.2">
      <c r="B2" s="5" t="s">
        <v>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d’exécution préliminaire</vt:lpstr>
      <vt:lpstr>VIERGE - Plan d’exécution préli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2024-03-14T22:38:48Z</dcterms:modified>
</cp:coreProperties>
</file>