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Project\Smartsheet\Smartsheet_2404_P0479_Weloc-00804_images\3_LSO&amp;QA Implement\Batch 4\FR\-content-social-media-report-templates\"/>
    </mc:Choice>
  </mc:AlternateContent>
  <xr:revisionPtr revIDLastSave="0" documentId="13_ncr:1_{94C6B7BB-AB92-4344-8EA4-63320846F2FF}" xr6:coauthVersionLast="47" xr6:coauthVersionMax="47" xr10:uidLastSave="{00000000-0000-0000-0000-000000000000}"/>
  <bookViews>
    <workbookView xWindow="-110" yWindow="-110" windowWidth="38620" windowHeight="21100" tabRatio="500" xr2:uid="{00000000-000D-0000-FFFF-FFFF00000000}"/>
  </bookViews>
  <sheets>
    <sheet name="Rapport sur les ICP des réseaux" sheetId="1" r:id="rId1"/>
    <sheet name="Rapport vierge sur les ICP des " sheetId="7" r:id="rId2"/>
    <sheet name="– Exclusion de responsabilité –" sheetId="4" r:id="rId3"/>
  </sheets>
  <externalReferences>
    <externalReference r:id="rId4"/>
  </externalReferences>
  <definedNames>
    <definedName name="CORE_SF">'[1]ISO 27002 Info Security Check'!#REF!</definedName>
    <definedName name="_xlnm.Print_Area" localSheetId="0">'Rapport sur les ICP des réseaux'!$B$1:$P$109</definedName>
    <definedName name="_xlnm.Print_Area" localSheetId="1">'Rapport vierge sur les ICP des '!$B$1:$P$109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7" l="1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8" i="7"/>
  <c r="P100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8" i="7"/>
  <c r="O100" i="7"/>
  <c r="N98" i="7"/>
  <c r="N100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8" i="7"/>
  <c r="M100" i="7"/>
  <c r="L98" i="7"/>
  <c r="L10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8" i="7"/>
  <c r="K100" i="7"/>
  <c r="J98" i="7"/>
  <c r="J100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8" i="7"/>
  <c r="I100" i="7"/>
  <c r="H98" i="7"/>
  <c r="H100" i="7"/>
  <c r="G98" i="7"/>
  <c r="G100" i="7"/>
  <c r="E43" i="7"/>
  <c r="F43" i="7"/>
  <c r="E44" i="7"/>
  <c r="F44" i="7"/>
  <c r="E45" i="7"/>
  <c r="F45" i="7"/>
  <c r="E46" i="7"/>
  <c r="F46" i="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E78" i="7"/>
  <c r="F78" i="7"/>
  <c r="E79" i="7"/>
  <c r="F79" i="7"/>
  <c r="E80" i="7"/>
  <c r="F80" i="7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89" i="7"/>
  <c r="F89" i="7"/>
  <c r="E90" i="7"/>
  <c r="F90" i="7"/>
  <c r="E91" i="7"/>
  <c r="F91" i="7"/>
  <c r="E92" i="7"/>
  <c r="F92" i="7"/>
  <c r="E93" i="7"/>
  <c r="F93" i="7"/>
  <c r="E94" i="7"/>
  <c r="F94" i="7"/>
  <c r="F98" i="7"/>
  <c r="F100" i="7"/>
  <c r="E98" i="7"/>
  <c r="E100" i="7"/>
  <c r="D98" i="7"/>
  <c r="D100" i="7"/>
  <c r="C98" i="7"/>
  <c r="C100" i="7"/>
  <c r="B34" i="7"/>
  <c r="B38" i="7"/>
  <c r="D38" i="7"/>
  <c r="B24" i="7"/>
  <c r="B28" i="7"/>
  <c r="D28" i="7"/>
  <c r="P11" i="7"/>
  <c r="O11" i="7"/>
  <c r="N11" i="7"/>
  <c r="M11" i="7"/>
  <c r="L11" i="7"/>
  <c r="K11" i="7"/>
  <c r="H7" i="7"/>
  <c r="H11" i="7"/>
  <c r="J11" i="7"/>
  <c r="E7" i="7"/>
  <c r="E11" i="7"/>
  <c r="G11" i="7"/>
  <c r="B7" i="7"/>
  <c r="B11" i="7"/>
  <c r="D11" i="7"/>
  <c r="O7" i="7"/>
  <c r="M7" i="7"/>
  <c r="K7" i="7"/>
  <c r="B38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8" i="1"/>
  <c r="B34" i="1"/>
  <c r="B28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8" i="1"/>
  <c r="B24" i="1"/>
  <c r="D38" i="1"/>
  <c r="D28" i="1"/>
  <c r="N98" i="1"/>
  <c r="N100" i="1"/>
  <c r="P11" i="1"/>
  <c r="H98" i="1"/>
  <c r="H100" i="1"/>
  <c r="N11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F98" i="1"/>
  <c r="F100" i="1"/>
  <c r="L11" i="1"/>
  <c r="O1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8" i="1"/>
  <c r="E98" i="1"/>
  <c r="H7" i="1"/>
  <c r="H11" i="1"/>
  <c r="J11" i="1"/>
  <c r="K7" i="1"/>
  <c r="K1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O100" i="1"/>
  <c r="K4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D98" i="1"/>
  <c r="D100" i="1"/>
  <c r="E100" i="1"/>
  <c r="G98" i="1"/>
  <c r="G100" i="1"/>
  <c r="I100" i="1"/>
  <c r="J98" i="1"/>
  <c r="J100" i="1"/>
  <c r="K44" i="1"/>
  <c r="K45" i="1"/>
  <c r="K46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8" i="1"/>
  <c r="K100" i="1"/>
  <c r="L98" i="1"/>
  <c r="L100" i="1"/>
  <c r="M98" i="1"/>
  <c r="M100" i="1"/>
  <c r="P100" i="1"/>
  <c r="C98" i="1"/>
  <c r="C100" i="1"/>
  <c r="M11" i="1"/>
  <c r="O7" i="1"/>
  <c r="M7" i="1"/>
  <c r="E11" i="1"/>
  <c r="E7" i="1"/>
  <c r="G11" i="1"/>
  <c r="B7" i="1"/>
  <c r="B11" i="1"/>
  <c r="D11" i="1"/>
</calcChain>
</file>

<file path=xl/sharedStrings.xml><?xml version="1.0" encoding="utf-8"?>
<sst xmlns="http://schemas.openxmlformats.org/spreadsheetml/2006/main" count="157" uniqueCount="57">
  <si>
    <t>TOTAL</t>
  </si>
  <si>
    <t>+ / –</t>
  </si>
  <si>
    <t>Acquisition</t>
  </si>
  <si>
    <t>ACQUISITIONS</t>
  </si>
  <si>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</si>
  <si>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</si>
  <si>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DES ICP MARKETING</t>
  </si>
  <si>
    <t xml:space="preserve">L’utilisateur doit saisir des données dans les tableaux ci-dessous.  Les données du tableau de bord se rempliront automatiquement. </t>
  </si>
  <si>
    <t>CAMPAGNE POUR LES RÉSEAUX SOCIAUX</t>
  </si>
  <si>
    <t>Nom de la campagne</t>
  </si>
  <si>
    <t>RECETTES TOTALES</t>
  </si>
  <si>
    <t>TOTAL DES DÉPENSES SUR LES RÉSEAUX SOCIAUX</t>
  </si>
  <si>
    <t>BÉNÉFICE TOTAL</t>
  </si>
  <si>
    <t>Retour sur investissement</t>
  </si>
  <si>
    <t>CLIENTS POTENTIELS</t>
  </si>
  <si>
    <t>OBJECTIF</t>
  </si>
  <si>
    <r>
      <t xml:space="preserve">RECETTES PAR ACQUISITION </t>
    </r>
    <r>
      <rPr>
        <sz val="15"/>
        <color theme="1" tint="0.34998626667073579"/>
        <rFont val="Century Gothic"/>
        <family val="1"/>
      </rPr>
      <t>par semaine</t>
    </r>
  </si>
  <si>
    <r>
      <t xml:space="preserve">TOTAL DES DÉPENSES SUR LES RÉSEAUX SOCIAUX </t>
    </r>
    <r>
      <rPr>
        <sz val="15"/>
        <color theme="1" tint="0.34998626667073579"/>
        <rFont val="Century Gothic"/>
        <family val="1"/>
      </rPr>
      <t>par semaine</t>
    </r>
  </si>
  <si>
    <r>
      <t xml:space="preserve">COÛT PAR ACQUISITION </t>
    </r>
    <r>
      <rPr>
        <sz val="15"/>
        <color theme="1" tint="0.34998626667073579"/>
        <rFont val="Century Gothic"/>
        <family val="1"/>
      </rPr>
      <t>par canal</t>
    </r>
  </si>
  <si>
    <r>
      <t xml:space="preserve">BÉNÉFICE PAR ACQUISITION </t>
    </r>
    <r>
      <rPr>
        <sz val="15"/>
        <color theme="1" tint="0.34998626667073579"/>
        <rFont val="Century Gothic"/>
        <family val="1"/>
      </rPr>
      <t>par canal</t>
    </r>
  </si>
  <si>
    <t>COÛT PAR ACQUISITION</t>
  </si>
  <si>
    <t>BÉNÉFICE PAR ACQUISITION</t>
  </si>
  <si>
    <t>DONNÉES HEBDOMADAIRES</t>
  </si>
  <si>
    <t xml:space="preserve">L’utilisateur ne doit remplir que les cellules non grisées. </t>
  </si>
  <si>
    <t>SEMAINE</t>
  </si>
  <si>
    <t>Recettes</t>
  </si>
  <si>
    <t>Dépenses marketing</t>
  </si>
  <si>
    <t>Bénéfice</t>
  </si>
  <si>
    <t>Utilisateurs</t>
  </si>
  <si>
    <t>Clients potentiels</t>
  </si>
  <si>
    <t>Coût par client potentiel</t>
  </si>
  <si>
    <t>Client potentiel qualifié</t>
  </si>
  <si>
    <t>Coût par client potentiel qualifié</t>
  </si>
  <si>
    <t>Clients potentiels qualifiés par l’équipe commerciale</t>
  </si>
  <si>
    <t>Coût par client potentiel qualifié par l’équipe commerciale</t>
  </si>
  <si>
    <t>Recettes par acquisition</t>
  </si>
  <si>
    <t>Coût par acquisition</t>
  </si>
  <si>
    <t>TOTAL + OBJECTIF</t>
  </si>
  <si>
    <t>Retour sur investissement 
moyen</t>
  </si>
  <si>
    <t>Coût moyen 
par client potentiel</t>
  </si>
  <si>
    <t>Coût moyen par client 
potentiel qualifié</t>
  </si>
  <si>
    <t>Coût moyen par client 
potentiel qualifié par l’équipe commerciale</t>
  </si>
  <si>
    <t>Recettes moyennes 
par acquisition</t>
  </si>
  <si>
    <t>Coût moyen 
par acquisition</t>
  </si>
  <si>
    <t>% DE L’OBJECTIF</t>
  </si>
  <si>
    <t>DONNÉES D’ACQUISITION</t>
  </si>
  <si>
    <t>Canal</t>
  </si>
  <si>
    <t>Bénéfice par acquisition</t>
  </si>
  <si>
    <t>Réseau social A</t>
  </si>
  <si>
    <t>Réseau social B</t>
  </si>
  <si>
    <t>Réseau social C</t>
  </si>
  <si>
    <t>Réseau social D</t>
  </si>
  <si>
    <t>Réseau social E</t>
  </si>
  <si>
    <t>Autre</t>
  </si>
  <si>
    <t>MODÈLE DE RAPPORT SUR LES ICP DES RÉSEAUX SOCIAUX</t>
  </si>
  <si>
    <t>Campagne du projet Alpha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</si>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</sst>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  <numFmt numFmtId="167" formatCode="_(&quot;$&quot;* #,##0_);_(&quot;$&quot;* \(#,##0\);_(&quot;$&quot;* &quot;-&quot;??_);_(@_)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6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4"/>
      <color theme="0"/>
      <name val="Century Gothic"/>
      <family val="1"/>
    </font>
    <font>
      <sz val="16"/>
      <color theme="0"/>
      <name val="Century Gothic"/>
      <family val="1"/>
    </font>
    <font>
      <b/>
      <sz val="32"/>
      <color theme="0"/>
      <name val="Century Gothic"/>
      <family val="1"/>
    </font>
    <font>
      <sz val="18"/>
      <color theme="0"/>
      <name val="Century Gothic"/>
      <family val="1"/>
    </font>
    <font>
      <sz val="11"/>
      <color theme="0"/>
      <name val="Century Gothic"/>
      <family val="1"/>
    </font>
    <font>
      <sz val="15"/>
      <color theme="1" tint="0.34998626667073579"/>
      <name val="Century Gothic"/>
      <family val="1"/>
    </font>
    <font>
      <sz val="11"/>
      <color theme="1"/>
      <name val="Century Gothic"/>
      <family val="1"/>
    </font>
    <font>
      <sz val="16"/>
      <color theme="8" tint="-0.249977111117893"/>
      <name val="Century Gothic"/>
      <family val="2"/>
    </font>
    <font>
      <sz val="11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9AC9E"/>
        <bgColor indexed="64"/>
      </patternFill>
    </fill>
    <fill>
      <patternFill patternType="solid">
        <fgColor rgb="FF0B838B"/>
        <bgColor indexed="64"/>
      </patternFill>
    </fill>
    <fill>
      <patternFill patternType="solid">
        <fgColor rgb="FF009928"/>
        <bgColor indexed="64"/>
      </patternFill>
    </fill>
    <fill>
      <patternFill patternType="solid">
        <fgColor rgb="FF08676D"/>
        <bgColor indexed="64"/>
      </patternFill>
    </fill>
    <fill>
      <patternFill patternType="solid">
        <fgColor rgb="FF128177"/>
        <bgColor indexed="64"/>
      </patternFill>
    </fill>
    <fill>
      <patternFill patternType="solid">
        <fgColor rgb="FF008B25"/>
        <bgColor indexed="64"/>
      </patternFill>
    </fill>
    <fill>
      <patternFill patternType="solid">
        <fgColor rgb="FF006F1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8" fillId="0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 indent="2"/>
    </xf>
    <xf numFmtId="0" fontId="10" fillId="0" borderId="0" xfId="3"/>
    <xf numFmtId="0" fontId="7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164" fontId="8" fillId="5" borderId="1" xfId="2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44" fontId="7" fillId="5" borderId="1" xfId="2" applyNumberFormat="1" applyFont="1" applyFill="1" applyBorder="1" applyAlignment="1">
      <alignment horizontal="center" vertical="center"/>
    </xf>
    <xf numFmtId="44" fontId="7" fillId="5" borderId="3" xfId="2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166" fontId="8" fillId="5" borderId="1" xfId="0" applyNumberFormat="1" applyFont="1" applyFill="1" applyBorder="1" applyAlignment="1">
      <alignment horizontal="center" vertical="center"/>
    </xf>
    <xf numFmtId="166" fontId="8" fillId="5" borderId="1" xfId="5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165" fontId="8" fillId="6" borderId="1" xfId="5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/>
    </xf>
    <xf numFmtId="0" fontId="16" fillId="7" borderId="0" xfId="0" applyFont="1" applyFill="1"/>
    <xf numFmtId="166" fontId="8" fillId="0" borderId="1" xfId="2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6" fillId="8" borderId="0" xfId="0" applyFont="1" applyFill="1"/>
    <xf numFmtId="0" fontId="14" fillId="0" borderId="0" xfId="0" applyFont="1" applyAlignment="1">
      <alignment vertical="center"/>
    </xf>
    <xf numFmtId="9" fontId="7" fillId="5" borderId="1" xfId="2" applyFont="1" applyFill="1" applyBorder="1" applyAlignment="1">
      <alignment horizontal="center" vertical="center"/>
    </xf>
    <xf numFmtId="9" fontId="7" fillId="5" borderId="3" xfId="2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0" fontId="16" fillId="10" borderId="0" xfId="0" applyFont="1" applyFill="1"/>
    <xf numFmtId="0" fontId="16" fillId="11" borderId="0" xfId="0" applyFont="1" applyFill="1"/>
    <xf numFmtId="0" fontId="16" fillId="12" borderId="0" xfId="0" applyFont="1" applyFill="1"/>
    <xf numFmtId="0" fontId="16" fillId="13" borderId="0" xfId="0" applyFont="1" applyFill="1"/>
    <xf numFmtId="9" fontId="19" fillId="10" borderId="0" xfId="2" applyFont="1" applyFill="1" applyAlignment="1">
      <alignment horizontal="center" vertical="center"/>
    </xf>
    <xf numFmtId="9" fontId="19" fillId="11" borderId="0" xfId="2" applyFont="1" applyFill="1" applyAlignment="1">
      <alignment horizontal="center" vertical="center"/>
    </xf>
    <xf numFmtId="9" fontId="19" fillId="12" borderId="0" xfId="2" applyFont="1" applyFill="1" applyAlignment="1">
      <alignment horizontal="center" vertical="center"/>
    </xf>
    <xf numFmtId="9" fontId="19" fillId="13" borderId="0" xfId="2" applyFont="1" applyFill="1" applyAlignment="1">
      <alignment horizontal="center" vertical="center"/>
    </xf>
    <xf numFmtId="49" fontId="20" fillId="10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49" fontId="20" fillId="12" borderId="0" xfId="0" applyNumberFormat="1" applyFont="1" applyFill="1" applyAlignment="1">
      <alignment horizontal="center" vertical="center"/>
    </xf>
    <xf numFmtId="49" fontId="20" fillId="13" borderId="0" xfId="0" applyNumberFormat="1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16" fillId="14" borderId="0" xfId="0" applyFont="1" applyFill="1"/>
    <xf numFmtId="0" fontId="16" fillId="15" borderId="0" xfId="0" applyFont="1" applyFill="1"/>
    <xf numFmtId="0" fontId="20" fillId="15" borderId="0" xfId="0" applyFont="1" applyFill="1" applyAlignment="1">
      <alignment horizontal="center" vertical="center"/>
    </xf>
    <xf numFmtId="49" fontId="20" fillId="15" borderId="0" xfId="0" applyNumberFormat="1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9" fontId="19" fillId="15" borderId="0" xfId="2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49" fontId="20" fillId="17" borderId="0" xfId="0" applyNumberFormat="1" applyFont="1" applyFill="1" applyAlignment="1">
      <alignment horizontal="center" vertical="center"/>
    </xf>
    <xf numFmtId="3" fontId="19" fillId="17" borderId="0" xfId="0" applyNumberFormat="1" applyFont="1" applyFill="1" applyAlignment="1">
      <alignment horizontal="center" vertical="center"/>
    </xf>
    <xf numFmtId="9" fontId="19" fillId="17" borderId="0" xfId="2" applyFont="1" applyFill="1" applyAlignment="1">
      <alignment horizontal="center" vertical="center"/>
    </xf>
    <xf numFmtId="167" fontId="7" fillId="5" borderId="1" xfId="2" applyNumberFormat="1" applyFont="1" applyFill="1" applyBorder="1" applyAlignment="1">
      <alignment horizontal="center" vertical="center"/>
    </xf>
    <xf numFmtId="167" fontId="7" fillId="5" borderId="3" xfId="2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16" fillId="18" borderId="0" xfId="0" applyFont="1" applyFill="1"/>
    <xf numFmtId="49" fontId="20" fillId="18" borderId="0" xfId="0" applyNumberFormat="1" applyFont="1" applyFill="1" applyAlignment="1">
      <alignment horizontal="center" vertical="center"/>
    </xf>
    <xf numFmtId="9" fontId="19" fillId="18" borderId="0" xfId="2" applyFont="1" applyFill="1" applyAlignment="1">
      <alignment horizontal="center" vertical="center"/>
    </xf>
    <xf numFmtId="0" fontId="16" fillId="19" borderId="0" xfId="0" applyFont="1" applyFill="1"/>
    <xf numFmtId="0" fontId="16" fillId="20" borderId="0" xfId="0" applyFont="1" applyFill="1"/>
    <xf numFmtId="49" fontId="20" fillId="20" borderId="0" xfId="0" applyNumberFormat="1" applyFont="1" applyFill="1" applyAlignment="1">
      <alignment horizontal="center" vertical="center"/>
    </xf>
    <xf numFmtId="9" fontId="19" fillId="20" borderId="0" xfId="2" applyFont="1" applyFill="1" applyAlignment="1">
      <alignment horizontal="center" vertical="center"/>
    </xf>
    <xf numFmtId="0" fontId="16" fillId="21" borderId="0" xfId="0" applyFont="1" applyFill="1"/>
    <xf numFmtId="0" fontId="22" fillId="0" borderId="0" xfId="0" applyFont="1"/>
    <xf numFmtId="166" fontId="22" fillId="0" borderId="1" xfId="0" applyNumberFormat="1" applyFont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left" vertical="center" wrapText="1" indent="1"/>
    </xf>
    <xf numFmtId="0" fontId="23" fillId="23" borderId="4" xfId="0" applyFont="1" applyFill="1" applyBorder="1" applyAlignment="1">
      <alignment horizontal="left" vertical="center" indent="1"/>
    </xf>
    <xf numFmtId="0" fontId="23" fillId="23" borderId="5" xfId="0" applyFont="1" applyFill="1" applyBorder="1" applyAlignment="1">
      <alignment horizontal="left" vertical="center" indent="1"/>
    </xf>
    <xf numFmtId="0" fontId="23" fillId="23" borderId="6" xfId="0" applyFont="1" applyFill="1" applyBorder="1" applyAlignment="1">
      <alignment horizontal="left" vertical="center" indent="1"/>
    </xf>
    <xf numFmtId="0" fontId="24" fillId="3" borderId="4" xfId="0" applyFont="1" applyFill="1" applyBorder="1" applyAlignment="1">
      <alignment horizontal="right" vertical="center" indent="1"/>
    </xf>
    <xf numFmtId="0" fontId="24" fillId="3" borderId="5" xfId="0" applyFont="1" applyFill="1" applyBorder="1" applyAlignment="1">
      <alignment horizontal="right" vertical="center" indent="1"/>
    </xf>
    <xf numFmtId="0" fontId="24" fillId="3" borderId="6" xfId="0" applyFont="1" applyFill="1" applyBorder="1" applyAlignment="1">
      <alignment horizontal="right" vertical="center" indent="1"/>
    </xf>
    <xf numFmtId="0" fontId="16" fillId="12" borderId="0" xfId="0" applyFont="1" applyFill="1" applyAlignment="1">
      <alignment horizontal="center"/>
    </xf>
    <xf numFmtId="166" fontId="18" fillId="8" borderId="0" xfId="1" applyNumberFormat="1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top"/>
    </xf>
    <xf numFmtId="166" fontId="18" fillId="7" borderId="0" xfId="5" applyNumberFormat="1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center"/>
    </xf>
    <xf numFmtId="0" fontId="16" fillId="19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top"/>
    </xf>
    <xf numFmtId="9" fontId="18" fillId="9" borderId="0" xfId="2" applyFont="1" applyFill="1" applyAlignment="1">
      <alignment horizontal="center" vertical="center"/>
    </xf>
    <xf numFmtId="166" fontId="19" fillId="11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top"/>
    </xf>
    <xf numFmtId="166" fontId="18" fillId="4" borderId="0" xfId="5" applyNumberFormat="1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166" fontId="19" fillId="12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 vertical="top"/>
    </xf>
    <xf numFmtId="0" fontId="16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 vertical="top"/>
    </xf>
    <xf numFmtId="3" fontId="18" fillId="14" borderId="0" xfId="5" applyNumberFormat="1" applyFont="1" applyFill="1" applyAlignment="1">
      <alignment horizontal="center" vertical="center"/>
    </xf>
    <xf numFmtId="0" fontId="16" fillId="15" borderId="0" xfId="0" applyFont="1" applyFill="1" applyAlignment="1">
      <alignment horizontal="center"/>
    </xf>
    <xf numFmtId="0" fontId="16" fillId="16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top"/>
    </xf>
    <xf numFmtId="0" fontId="26" fillId="4" borderId="0" xfId="4" applyFont="1" applyFill="1" applyAlignment="1">
      <alignment horizontal="center" vertical="center"/>
    </xf>
    <xf numFmtId="3" fontId="18" fillId="16" borderId="0" xfId="5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top" indent="2"/>
    </xf>
    <xf numFmtId="0" fontId="20" fillId="20" borderId="0" xfId="0" applyFont="1" applyFill="1" applyAlignment="1">
      <alignment horizontal="center" vertical="center"/>
    </xf>
    <xf numFmtId="166" fontId="19" fillId="20" borderId="0" xfId="0" applyNumberFormat="1" applyFont="1" applyFill="1" applyAlignment="1">
      <alignment horizontal="center" vertical="center"/>
    </xf>
    <xf numFmtId="166" fontId="18" fillId="21" borderId="0" xfId="1" applyNumberFormat="1" applyFont="1" applyFill="1" applyAlignment="1">
      <alignment horizontal="center" vertical="center"/>
    </xf>
    <xf numFmtId="0" fontId="17" fillId="21" borderId="0" xfId="0" applyFont="1" applyFill="1" applyAlignment="1">
      <alignment horizontal="center" vertical="top"/>
    </xf>
    <xf numFmtId="0" fontId="16" fillId="21" borderId="0" xfId="0" applyFont="1" applyFill="1" applyAlignment="1">
      <alignment horizontal="center"/>
    </xf>
    <xf numFmtId="0" fontId="20" fillId="18" borderId="0" xfId="0" applyFont="1" applyFill="1" applyAlignment="1">
      <alignment horizontal="center" vertical="center"/>
    </xf>
    <xf numFmtId="166" fontId="19" fillId="18" borderId="0" xfId="0" applyNumberFormat="1" applyFont="1" applyFill="1" applyAlignment="1">
      <alignment horizontal="center" vertical="center"/>
    </xf>
    <xf numFmtId="166" fontId="18" fillId="19" borderId="0" xfId="1" applyNumberFormat="1" applyFont="1" applyFill="1" applyAlignment="1">
      <alignment horizontal="center" vertical="center"/>
    </xf>
    <xf numFmtId="0" fontId="17" fillId="19" borderId="0" xfId="0" applyFont="1" applyFill="1" applyAlignment="1">
      <alignment horizontal="center" vertical="top"/>
    </xf>
    <xf numFmtId="166" fontId="19" fillId="10" borderId="0" xfId="0" applyNumberFormat="1" applyFont="1" applyFill="1" applyAlignment="1">
      <alignment horizontal="center" vertical="center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  <color rgb="FF51D4D3"/>
      <color rgb="FF128177"/>
      <color rgb="FF006F1D"/>
      <color rgb="FF008B25"/>
      <color rgb="FF08676D"/>
      <color rgb="FF009928"/>
      <color rgb="FFA0194F"/>
      <color rgb="FFA02688"/>
      <color rgb="FF8C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'Rapport sur les ICP des réseaux'!$O$42</c:f>
              <c:strCache>
                <c:ptCount val="1"/>
                <c:pt idx="0">
                  <c:v>Recettes par acquisition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C986E9-3FBF-4A37-9E85-D4D7E0597AB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D23-3D4B-B9AB-AC9187BB94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1724E5-A77E-46B6-BD2A-DFA5437834A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D23-3D4B-B9AB-AC9187BB94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1F30B18-1A26-496A-A569-9DC683BC419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D23-3D4B-B9AB-AC9187BB94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EB086-4E86-4318-8DE7-92140C99F00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D23-3D4B-B9AB-AC9187BB94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633D2BF-7FD4-42EB-906C-126A3E36574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D23-3D4B-B9AB-AC9187BB94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6D3175-D8F4-47C5-B872-76F21F5CA48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D23-3D4B-B9AB-AC9187BB94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77A7CAC-157A-413F-91B5-376C1D46FA5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D23-3D4B-B9AB-AC9187BB94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CD42158-90B6-401E-81C7-5B9F46F95B5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D23-3D4B-B9AB-AC9187BB94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62E5B5-7CDA-42F9-ABE5-18A51FBB52F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D23-3D4B-B9AB-AC9187BB94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322D57C-5263-4056-BF9A-E937658E97A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D23-3D4B-B9AB-AC9187BB94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B36AA1F-E3BF-4609-B834-3C745955257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D23-3D4B-B9AB-AC9187BB94A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2222D69-7392-4681-890E-0FC8128E7D6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D23-3D4B-B9AB-AC9187BB94A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509ECB0-750F-435F-98B1-6989DFA053F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D23-3D4B-B9AB-AC9187BB94A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69EFBB0-D227-48AA-B57C-FDA4681AFF4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D23-3D4B-B9AB-AC9187BB94A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CDBEA7B-F4A3-4FED-AC55-9CC519C44E5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D23-3D4B-B9AB-AC9187BB94A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5CF1CD5-616D-4BB5-93C6-ED030D38C25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D23-3D4B-B9AB-AC9187BB94A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896764C-5CAD-46E5-BB66-A3A0C207560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D23-3D4B-B9AB-AC9187BB94A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4467138-8FD0-443E-8216-17E0D268EF0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D23-3D4B-B9AB-AC9187BB94A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7E9485E-84A9-492D-B354-AE89E6A9965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D23-3D4B-B9AB-AC9187BB94A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49BBE79-D805-4D8B-80E6-0F165580F35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D23-3D4B-B9AB-AC9187BB94A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B852488-C944-465F-8F62-171CBFE55F2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6D23-3D4B-B9AB-AC9187BB94A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C8D29D2-44D2-47DC-A35D-F40240DE619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D23-3D4B-B9AB-AC9187BB94A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90025A1-C3C8-4251-B53A-4BD87CB0E61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6D23-3D4B-B9AB-AC9187BB94A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22161F1-8A02-47AD-9838-B53F7F7C167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6D23-3D4B-B9AB-AC9187BB94A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0BD24C0-AD8F-4DD6-9CF6-7E53C48BE41F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D23-3D4B-B9AB-AC9187BB94A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550B955-D629-4CC5-AFB3-D87B7D0840E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6D23-3D4B-B9AB-AC9187BB94A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8594958-BA33-457D-9975-CAD92BD8DDE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6D23-3D4B-B9AB-AC9187BB94A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F37073A-DCFE-4CCD-AD53-D1E1ACB8069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6D23-3D4B-B9AB-AC9187BB94A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42DC3E9-C9DC-457F-8D64-B44170CFD7B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6D23-3D4B-B9AB-AC9187BB94A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ED0DFFD-5FCB-47D8-8D30-E5DD2D95B9E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6D23-3D4B-B9AB-AC9187BB94A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1184EFA-11CF-4813-B35F-9EF59B3F0FE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6D23-3D4B-B9AB-AC9187BB94A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F28C9A0-6234-40EB-94AC-5BE1283A8B4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AF-EB49-98C3-3921761F76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6C734B6C-3B18-4462-BB0E-8A402281F50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AAF-EB49-98C3-3921761F76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E63BF2A-1630-4D8A-89A5-1E48928C73B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AAF-EB49-98C3-3921761F767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2EE881D-0342-44B9-848C-844BF0464CB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AAF-EB49-98C3-3921761F76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0D6E0161-2505-42F4-8569-1D1E43E89B4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AAF-EB49-98C3-3921761F76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36B207C0-90F1-465A-B5A1-11DBFF13B31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AF-EB49-98C3-3921761F76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A6AD343-EA3B-4A70-B01F-1E9A714378D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AAF-EB49-98C3-3921761F767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03DC96F-BCA0-41AD-8591-BF6BF1CAB95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AAF-EB49-98C3-3921761F767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C7D5FBF-6AA2-41DD-83A4-96421BE2918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AAF-EB49-98C3-3921761F767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1D968D3-275A-46D2-B52C-060E6970DAC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AAF-EB49-98C3-3921761F7673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282E7B13-C318-47F4-8E6E-E59790ED8A5D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AF-EB49-98C3-3921761F767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E2D4968-2D3B-49C0-A591-D55387B11FEF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AAF-EB49-98C3-3921761F767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60455CC-CC64-4BD0-A69C-CFD42E02237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AAF-EB49-98C3-3921761F767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02E5AA8-A7DB-419E-9862-BEE3A667A33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AAF-EB49-98C3-3921761F767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A804A16-CD87-41AA-A8A1-935CC276E71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AAF-EB49-98C3-3921761F767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42A31AA9-1325-40F9-BDBA-C4B2DB86554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AAF-EB49-98C3-3921761F767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6104DF2-50BA-49C6-9341-462D5E8A38C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AAF-EB49-98C3-3921761F767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5BFA52B0-25C9-46F1-B3C8-2465757A950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AAF-EB49-98C3-3921761F767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5323FCE8-CD96-438A-BCCE-D6403FF03A1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AAF-EB49-98C3-3921761F767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7964B7A-8AA5-41F6-BD61-8EA88C31126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AAF-EB49-98C3-3921761F767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0BD21ABA-0DDC-4ED4-A919-140484D6187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AAF-EB49-98C3-3921761F7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'Rapport sur les ICP des réseaux'!$B$43:$B$94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'Rapport sur les ICP des réseaux'!$O$43:$O$94</c:f>
              <c:numCache>
                <c:formatCode>_("$"* #,##0_);_("$"* \(#,##0\);_("$"* "-"??_);_(@_)</c:formatCode>
                <c:ptCount val="52"/>
                <c:pt idx="0">
                  <c:v>2584.5789473684213</c:v>
                </c:pt>
                <c:pt idx="1">
                  <c:v>1971.35</c:v>
                </c:pt>
                <c:pt idx="2">
                  <c:v>2483.3157894736842</c:v>
                </c:pt>
                <c:pt idx="3">
                  <c:v>2124.2857142857142</c:v>
                </c:pt>
                <c:pt idx="4">
                  <c:v>3058.8666666666668</c:v>
                </c:pt>
                <c:pt idx="5">
                  <c:v>2103.7727272727275</c:v>
                </c:pt>
                <c:pt idx="6">
                  <c:v>2834.1176470588234</c:v>
                </c:pt>
                <c:pt idx="7">
                  <c:v>2551.3076923076924</c:v>
                </c:pt>
                <c:pt idx="8">
                  <c:v>1207.090909090909</c:v>
                </c:pt>
                <c:pt idx="9">
                  <c:v>3368.1764705882351</c:v>
                </c:pt>
                <c:pt idx="10">
                  <c:v>1557.3684210526317</c:v>
                </c:pt>
                <c:pt idx="11">
                  <c:v>2235.4285714285716</c:v>
                </c:pt>
                <c:pt idx="12">
                  <c:v>2643.0625</c:v>
                </c:pt>
                <c:pt idx="13">
                  <c:v>3243.6470588235293</c:v>
                </c:pt>
                <c:pt idx="14">
                  <c:v>1290.8636363636363</c:v>
                </c:pt>
                <c:pt idx="15">
                  <c:v>1826.3888888888889</c:v>
                </c:pt>
                <c:pt idx="16">
                  <c:v>2497</c:v>
                </c:pt>
                <c:pt idx="17">
                  <c:v>1971.5263157894738</c:v>
                </c:pt>
                <c:pt idx="18">
                  <c:v>2560.7692307692309</c:v>
                </c:pt>
                <c:pt idx="19">
                  <c:v>2530.6</c:v>
                </c:pt>
                <c:pt idx="20">
                  <c:v>2399.7894736842104</c:v>
                </c:pt>
                <c:pt idx="21">
                  <c:v>2162</c:v>
                </c:pt>
                <c:pt idx="22">
                  <c:v>1835.5238095238096</c:v>
                </c:pt>
                <c:pt idx="23">
                  <c:v>1954.8571428571429</c:v>
                </c:pt>
                <c:pt idx="24">
                  <c:v>3134.3846153846152</c:v>
                </c:pt>
                <c:pt idx="25">
                  <c:v>1567.4</c:v>
                </c:pt>
                <c:pt idx="26">
                  <c:v>2507.125</c:v>
                </c:pt>
                <c:pt idx="27">
                  <c:v>1662</c:v>
                </c:pt>
                <c:pt idx="28">
                  <c:v>1917.875</c:v>
                </c:pt>
                <c:pt idx="29">
                  <c:v>1966.15</c:v>
                </c:pt>
                <c:pt idx="30">
                  <c:v>3112.5333333333333</c:v>
                </c:pt>
                <c:pt idx="31">
                  <c:v>2393.1363636363635</c:v>
                </c:pt>
                <c:pt idx="32">
                  <c:v>2590.7647058823532</c:v>
                </c:pt>
                <c:pt idx="33">
                  <c:v>3640</c:v>
                </c:pt>
                <c:pt idx="34">
                  <c:v>2101.7272727272725</c:v>
                </c:pt>
                <c:pt idx="35">
                  <c:v>1903.4117647058824</c:v>
                </c:pt>
                <c:pt idx="36">
                  <c:v>2266.3157894736842</c:v>
                </c:pt>
                <c:pt idx="37">
                  <c:v>2913.7142857142858</c:v>
                </c:pt>
                <c:pt idx="38">
                  <c:v>2721</c:v>
                </c:pt>
                <c:pt idx="39">
                  <c:v>1963.2941176470588</c:v>
                </c:pt>
                <c:pt idx="40">
                  <c:v>1594.8636363636363</c:v>
                </c:pt>
                <c:pt idx="41">
                  <c:v>1760.5555555555557</c:v>
                </c:pt>
                <c:pt idx="42">
                  <c:v>3029.5294117647059</c:v>
                </c:pt>
                <c:pt idx="43">
                  <c:v>1452</c:v>
                </c:pt>
                <c:pt idx="44">
                  <c:v>2835.0769230769229</c:v>
                </c:pt>
                <c:pt idx="45">
                  <c:v>1467.15</c:v>
                </c:pt>
                <c:pt idx="46">
                  <c:v>2509.3157894736842</c:v>
                </c:pt>
                <c:pt idx="47">
                  <c:v>2423.0500000000002</c:v>
                </c:pt>
                <c:pt idx="48">
                  <c:v>2044.9047619047619</c:v>
                </c:pt>
                <c:pt idx="49">
                  <c:v>2378.0952380952381</c:v>
                </c:pt>
                <c:pt idx="50">
                  <c:v>3799.7692307692309</c:v>
                </c:pt>
                <c:pt idx="51">
                  <c:v>3297.5294117647059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'Rapport sur les ICP des réseaux'!$O$43:$O$94</c15:f>
                <c15:dlblRangeCache>
                  <c:ptCount val="52"/>
                  <c:pt idx="0">
                    <c:v> $2,585 </c:v>
                  </c:pt>
                  <c:pt idx="1">
                    <c:v> $1,971 </c:v>
                  </c:pt>
                  <c:pt idx="2">
                    <c:v> $2,483 </c:v>
                  </c:pt>
                  <c:pt idx="3">
                    <c:v> $2,124 </c:v>
                  </c:pt>
                  <c:pt idx="4">
                    <c:v> $3,059 </c:v>
                  </c:pt>
                  <c:pt idx="5">
                    <c:v> $2,104 </c:v>
                  </c:pt>
                  <c:pt idx="6">
                    <c:v> $2,834 </c:v>
                  </c:pt>
                  <c:pt idx="7">
                    <c:v> $2,551 </c:v>
                  </c:pt>
                  <c:pt idx="8">
                    <c:v> $1,207 </c:v>
                  </c:pt>
                  <c:pt idx="9">
                    <c:v> $3,368 </c:v>
                  </c:pt>
                  <c:pt idx="10">
                    <c:v> $1,557 </c:v>
                  </c:pt>
                  <c:pt idx="11">
                    <c:v> $2,235 </c:v>
                  </c:pt>
                  <c:pt idx="12">
                    <c:v> $2,643 </c:v>
                  </c:pt>
                  <c:pt idx="13">
                    <c:v> $3,244 </c:v>
                  </c:pt>
                  <c:pt idx="14">
                    <c:v> $1,291 </c:v>
                  </c:pt>
                  <c:pt idx="15">
                    <c:v> $1,826 </c:v>
                  </c:pt>
                  <c:pt idx="16">
                    <c:v> $2,497 </c:v>
                  </c:pt>
                  <c:pt idx="17">
                    <c:v> $1,972 </c:v>
                  </c:pt>
                  <c:pt idx="18">
                    <c:v> $2,561 </c:v>
                  </c:pt>
                  <c:pt idx="19">
                    <c:v> $2,531 </c:v>
                  </c:pt>
                  <c:pt idx="20">
                    <c:v> $2,400 </c:v>
                  </c:pt>
                  <c:pt idx="21">
                    <c:v> $2,162 </c:v>
                  </c:pt>
                  <c:pt idx="22">
                    <c:v> $1,836 </c:v>
                  </c:pt>
                  <c:pt idx="23">
                    <c:v> $1,955 </c:v>
                  </c:pt>
                  <c:pt idx="24">
                    <c:v> $3,134 </c:v>
                  </c:pt>
                  <c:pt idx="25">
                    <c:v> $1,567 </c:v>
                  </c:pt>
                  <c:pt idx="26">
                    <c:v> $2,507 </c:v>
                  </c:pt>
                  <c:pt idx="27">
                    <c:v> $1,662 </c:v>
                  </c:pt>
                  <c:pt idx="28">
                    <c:v> $1,918 </c:v>
                  </c:pt>
                  <c:pt idx="29">
                    <c:v> $1,966 </c:v>
                  </c:pt>
                  <c:pt idx="30">
                    <c:v> $3,113 </c:v>
                  </c:pt>
                  <c:pt idx="31">
                    <c:v> $2,393 </c:v>
                  </c:pt>
                  <c:pt idx="32">
                    <c:v> $2,591 </c:v>
                  </c:pt>
                  <c:pt idx="33">
                    <c:v> $3,640 </c:v>
                  </c:pt>
                  <c:pt idx="34">
                    <c:v> $2,102 </c:v>
                  </c:pt>
                  <c:pt idx="35">
                    <c:v> $1,903 </c:v>
                  </c:pt>
                  <c:pt idx="36">
                    <c:v> $2,266 </c:v>
                  </c:pt>
                  <c:pt idx="37">
                    <c:v> $2,914 </c:v>
                  </c:pt>
                  <c:pt idx="38">
                    <c:v> $2,721 </c:v>
                  </c:pt>
                  <c:pt idx="39">
                    <c:v> $1,963 </c:v>
                  </c:pt>
                  <c:pt idx="40">
                    <c:v> $1,595 </c:v>
                  </c:pt>
                  <c:pt idx="41">
                    <c:v> $1,761 </c:v>
                  </c:pt>
                  <c:pt idx="42">
                    <c:v> $3,030 </c:v>
                  </c:pt>
                  <c:pt idx="43">
                    <c:v> $1,452 </c:v>
                  </c:pt>
                  <c:pt idx="44">
                    <c:v> $2,835 </c:v>
                  </c:pt>
                  <c:pt idx="45">
                    <c:v> $1,467 </c:v>
                  </c:pt>
                  <c:pt idx="46">
                    <c:v> $2,509 </c:v>
                  </c:pt>
                  <c:pt idx="47">
                    <c:v> $2,423 </c:v>
                  </c:pt>
                  <c:pt idx="48">
                    <c:v> $2,045 </c:v>
                  </c:pt>
                  <c:pt idx="49">
                    <c:v> $2,378 </c:v>
                  </c:pt>
                  <c:pt idx="50">
                    <c:v> $3,800 </c:v>
                  </c:pt>
                  <c:pt idx="51">
                    <c:v> $3,298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D23-3D4B-B9AB-AC9187BB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'Rapport sur les ICP des réseaux'!$D$42</c:f>
              <c:strCache>
                <c:ptCount val="1"/>
                <c:pt idx="0">
                  <c:v>Dépenses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4822967-DADE-4109-A3D7-6F103A7CE28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0E-4048-BA85-D917006500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CC576C-3477-44F1-BF8C-0E43CA8D37A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D0E-4048-BA85-D917006500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C315072-D5B4-432D-A142-B642B5F8A53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D0E-4048-BA85-D917006500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D9055E8-6742-4C62-90FD-B53D1A56546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D0E-4048-BA85-D917006500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C39EF4D-634D-4DE3-A87D-F4ACD0D16DD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D0E-4048-BA85-D917006500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8C8AD55-32CD-4441-8CBE-74A6F3C557C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D0E-4048-BA85-D917006500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0674EAF-09B9-4CF0-BCFE-AAD71026960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D0E-4048-BA85-D917006500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456BD82-7455-4D73-B202-5F2F8215AB1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D0E-4048-BA85-D917006500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51B7CF2-B53D-43D2-AA26-BDBC9EE9DF0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D0E-4048-BA85-D917006500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3D5FF42-41F1-4E0A-9FBC-53AC1EDE7D0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D0E-4048-BA85-D917006500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8A641D3-62EA-4F63-A8B8-6B13525AEFB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D0E-4048-BA85-D917006500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FFB7EEA-6A9A-451E-A369-40EAE410154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D0E-4048-BA85-D917006500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4394A16-8DE0-417D-8FD9-6E848E2C7EC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D0E-4048-BA85-D917006500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C7CCC1B-BCBA-494C-84F0-DFEA6023A89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D0E-4048-BA85-D917006500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040CC1C-4A2F-48A9-99C4-719E462A4BA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D0E-4048-BA85-D917006500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3976DCE-B46D-46B3-9836-19A7CF53E0F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D0E-4048-BA85-D917006500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B9CFE9D-8185-4437-A252-FE508E15534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D0E-4048-BA85-D9170065001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9D4053A-91C1-467A-8D1D-7F2DB7DE3EA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D0E-4048-BA85-D9170065001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9E94A26-E216-4191-8187-EFA44D9E312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D0E-4048-BA85-D9170065001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6060EF0-BBC2-47F0-9C7A-53DDF4BC705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D0E-4048-BA85-D9170065001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B35C1A8-3B3E-4611-8E42-EE85C8EA714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D0E-4048-BA85-D9170065001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21D9F2A-4EE8-4DDA-BE7B-AFFE9CB0C15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D0E-4048-BA85-D9170065001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36F8766-A7F3-4F81-98B9-2DE071B476E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D0E-4048-BA85-D9170065001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B3A51D4-7D87-4F18-A058-32A27FBAE3F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D0E-4048-BA85-D9170065001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9FF956F-12E7-420E-898A-BF79FA0DF8B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D0E-4048-BA85-D9170065001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08FBE70-6800-4DDA-87E7-76CAC7AE7A9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D0E-4048-BA85-D9170065001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776FC3A-F18F-4F4F-9BDD-3BB0A38BA61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D0E-4048-BA85-D9170065001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9F025BBC-1F9C-496E-9B6D-E48BF2749F3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D0E-4048-BA85-D9170065001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4395009-2F40-44E6-A6A2-2F3483E20DB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D0E-4048-BA85-D9170065001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905EFD8-E938-41A2-B9A6-941E1E17853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D0E-4048-BA85-D9170065001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D7FAC74-8873-473B-BD13-1CB1088CBE3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D0E-4048-BA85-D9170065001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4D04295-FF24-4343-89FB-041F17C6511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D0E-4048-BA85-D9170065001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922F902-FE62-4728-A83D-8B1B7E23336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ED0E-4048-BA85-D9170065001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56142FD-34CB-4482-8053-8A7E3C161A0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D0E-4048-BA85-D9170065001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8EDBE6D-340A-415E-B42A-FAD78D45B2E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ED0E-4048-BA85-D9170065001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8D430F9A-C976-4A87-BD69-15A6AFED96B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ED0E-4048-BA85-D9170065001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6CAEA1D4-C65A-4EC2-88BF-D272DD2E4E9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ED0E-4048-BA85-D9170065001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9E2EFCF-8B83-4758-A540-21D1E1B7155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ED0E-4048-BA85-D9170065001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AE65CD5-5BB0-436E-AA15-E79E79E3CC8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D0E-4048-BA85-D9170065001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057AA66-5044-43DD-ABB1-DA69AE091E2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D0E-4048-BA85-D9170065001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BC58C2A-34A3-49C7-96EB-38FEDFA13B8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ED0E-4048-BA85-D9170065001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3DC8DD4B-8FCF-477C-84CF-FE187C7FC91E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0E-4048-BA85-D9170065001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7C0CF82-8201-462F-9D40-E0F204206DB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D0E-4048-BA85-D9170065001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6DD5296-A4B4-441B-9799-DC21B61AAD8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ED0E-4048-BA85-D9170065001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6289E13-35A0-4BF8-A6DA-10ED92B8C0C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D0E-4048-BA85-D9170065001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95566EC-D510-4821-A1FF-C3E917BF0E0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ED0E-4048-BA85-D9170065001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ED130D9-39E7-46F9-B561-2AC5D400E18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ED0E-4048-BA85-D9170065001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9EC4CB8-1A12-4480-B881-1BE597131A0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ED0E-4048-BA85-D9170065001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553FF15-7677-416C-843F-79B7A05184A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ED0E-4048-BA85-D9170065001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501427D-D53F-47C7-BCCD-B32BB3F0ADC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ED0E-4048-BA85-D9170065001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46C8040E-D55A-4D74-90E8-A2C217011B9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ED0E-4048-BA85-D9170065001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33424535-C772-48C8-9982-80330245B96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ED0E-4048-BA85-D91700650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'Rapport sur les ICP des réseaux'!$B$43:$B$94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'Rapport sur les ICP des réseaux'!$D$43:$D$94</c:f>
              <c:numCache>
                <c:formatCode>"$"#,##0</c:formatCode>
                <c:ptCount val="52"/>
                <c:pt idx="0">
                  <c:v>10867</c:v>
                </c:pt>
                <c:pt idx="1">
                  <c:v>14141</c:v>
                </c:pt>
                <c:pt idx="2">
                  <c:v>11662</c:v>
                </c:pt>
                <c:pt idx="3">
                  <c:v>8459</c:v>
                </c:pt>
                <c:pt idx="4">
                  <c:v>10329</c:v>
                </c:pt>
                <c:pt idx="5">
                  <c:v>6883</c:v>
                </c:pt>
                <c:pt idx="6">
                  <c:v>7623</c:v>
                </c:pt>
                <c:pt idx="7">
                  <c:v>10691</c:v>
                </c:pt>
                <c:pt idx="8">
                  <c:v>7554</c:v>
                </c:pt>
                <c:pt idx="9">
                  <c:v>7088</c:v>
                </c:pt>
                <c:pt idx="10">
                  <c:v>12962</c:v>
                </c:pt>
                <c:pt idx="11">
                  <c:v>9951</c:v>
                </c:pt>
                <c:pt idx="12">
                  <c:v>13255</c:v>
                </c:pt>
                <c:pt idx="13">
                  <c:v>8747</c:v>
                </c:pt>
                <c:pt idx="14">
                  <c:v>13577</c:v>
                </c:pt>
                <c:pt idx="15">
                  <c:v>8138</c:v>
                </c:pt>
                <c:pt idx="16">
                  <c:v>8350</c:v>
                </c:pt>
                <c:pt idx="17">
                  <c:v>13698</c:v>
                </c:pt>
                <c:pt idx="18">
                  <c:v>8494</c:v>
                </c:pt>
                <c:pt idx="19">
                  <c:v>12898</c:v>
                </c:pt>
                <c:pt idx="20">
                  <c:v>12129</c:v>
                </c:pt>
                <c:pt idx="21">
                  <c:v>9633</c:v>
                </c:pt>
                <c:pt idx="22">
                  <c:v>12892</c:v>
                </c:pt>
                <c:pt idx="23">
                  <c:v>7746</c:v>
                </c:pt>
                <c:pt idx="24">
                  <c:v>12866</c:v>
                </c:pt>
                <c:pt idx="25">
                  <c:v>8883</c:v>
                </c:pt>
                <c:pt idx="26">
                  <c:v>14117</c:v>
                </c:pt>
                <c:pt idx="27">
                  <c:v>11336</c:v>
                </c:pt>
                <c:pt idx="28">
                  <c:v>6854</c:v>
                </c:pt>
                <c:pt idx="29">
                  <c:v>9616</c:v>
                </c:pt>
                <c:pt idx="30">
                  <c:v>9072</c:v>
                </c:pt>
                <c:pt idx="31">
                  <c:v>10168</c:v>
                </c:pt>
                <c:pt idx="32">
                  <c:v>8780</c:v>
                </c:pt>
                <c:pt idx="33">
                  <c:v>7131</c:v>
                </c:pt>
                <c:pt idx="34">
                  <c:v>11629</c:v>
                </c:pt>
                <c:pt idx="35">
                  <c:v>13260</c:v>
                </c:pt>
                <c:pt idx="36">
                  <c:v>8528</c:v>
                </c:pt>
                <c:pt idx="37">
                  <c:v>11212</c:v>
                </c:pt>
                <c:pt idx="38">
                  <c:v>13868</c:v>
                </c:pt>
                <c:pt idx="39">
                  <c:v>14027</c:v>
                </c:pt>
                <c:pt idx="40">
                  <c:v>8039</c:v>
                </c:pt>
                <c:pt idx="41">
                  <c:v>8257</c:v>
                </c:pt>
                <c:pt idx="42">
                  <c:v>11435</c:v>
                </c:pt>
                <c:pt idx="43">
                  <c:v>10663</c:v>
                </c:pt>
                <c:pt idx="44">
                  <c:v>13750</c:v>
                </c:pt>
                <c:pt idx="45">
                  <c:v>12668</c:v>
                </c:pt>
                <c:pt idx="46">
                  <c:v>12186</c:v>
                </c:pt>
                <c:pt idx="47">
                  <c:v>7469</c:v>
                </c:pt>
                <c:pt idx="48">
                  <c:v>13387</c:v>
                </c:pt>
                <c:pt idx="49">
                  <c:v>13705</c:v>
                </c:pt>
                <c:pt idx="50">
                  <c:v>10114</c:v>
                </c:pt>
                <c:pt idx="51">
                  <c:v>14238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'Rapport sur les ICP des réseaux'!$D$43:$D$94</c15:f>
                <c15:dlblRangeCache>
                  <c:ptCount val="52"/>
                  <c:pt idx="0">
                    <c:v>$10,867</c:v>
                  </c:pt>
                  <c:pt idx="1">
                    <c:v>$14,141</c:v>
                  </c:pt>
                  <c:pt idx="2">
                    <c:v>$11,662</c:v>
                  </c:pt>
                  <c:pt idx="3">
                    <c:v>$8,459</c:v>
                  </c:pt>
                  <c:pt idx="4">
                    <c:v>$10,329</c:v>
                  </c:pt>
                  <c:pt idx="5">
                    <c:v>$6,883</c:v>
                  </c:pt>
                  <c:pt idx="6">
                    <c:v>$7,623</c:v>
                  </c:pt>
                  <c:pt idx="7">
                    <c:v>$10,691</c:v>
                  </c:pt>
                  <c:pt idx="8">
                    <c:v>$7,554</c:v>
                  </c:pt>
                  <c:pt idx="9">
                    <c:v>$7,088</c:v>
                  </c:pt>
                  <c:pt idx="10">
                    <c:v>$12,962</c:v>
                  </c:pt>
                  <c:pt idx="11">
                    <c:v>$9,951</c:v>
                  </c:pt>
                  <c:pt idx="12">
                    <c:v>$13,255</c:v>
                  </c:pt>
                  <c:pt idx="13">
                    <c:v>$8,747</c:v>
                  </c:pt>
                  <c:pt idx="14">
                    <c:v>$13,577</c:v>
                  </c:pt>
                  <c:pt idx="15">
                    <c:v>$8,138</c:v>
                  </c:pt>
                  <c:pt idx="16">
                    <c:v>$8,350</c:v>
                  </c:pt>
                  <c:pt idx="17">
                    <c:v>$13,698</c:v>
                  </c:pt>
                  <c:pt idx="18">
                    <c:v>$8,494</c:v>
                  </c:pt>
                  <c:pt idx="19">
                    <c:v>$12,898</c:v>
                  </c:pt>
                  <c:pt idx="20">
                    <c:v>$12,129</c:v>
                  </c:pt>
                  <c:pt idx="21">
                    <c:v>$9,633</c:v>
                  </c:pt>
                  <c:pt idx="22">
                    <c:v>$12,892</c:v>
                  </c:pt>
                  <c:pt idx="23">
                    <c:v>$7,746</c:v>
                  </c:pt>
                  <c:pt idx="24">
                    <c:v>$12,866</c:v>
                  </c:pt>
                  <c:pt idx="25">
                    <c:v>$8,883</c:v>
                  </c:pt>
                  <c:pt idx="26">
                    <c:v>$14,117</c:v>
                  </c:pt>
                  <c:pt idx="27">
                    <c:v>$11,336</c:v>
                  </c:pt>
                  <c:pt idx="28">
                    <c:v>$6,854</c:v>
                  </c:pt>
                  <c:pt idx="29">
                    <c:v>$9,616</c:v>
                  </c:pt>
                  <c:pt idx="30">
                    <c:v>$9,072</c:v>
                  </c:pt>
                  <c:pt idx="31">
                    <c:v>$10,168</c:v>
                  </c:pt>
                  <c:pt idx="32">
                    <c:v>$8,780</c:v>
                  </c:pt>
                  <c:pt idx="33">
                    <c:v>$7,131</c:v>
                  </c:pt>
                  <c:pt idx="34">
                    <c:v>$11,629</c:v>
                  </c:pt>
                  <c:pt idx="35">
                    <c:v>$13,260</c:v>
                  </c:pt>
                  <c:pt idx="36">
                    <c:v>$8,528</c:v>
                  </c:pt>
                  <c:pt idx="37">
                    <c:v>$11,212</c:v>
                  </c:pt>
                  <c:pt idx="38">
                    <c:v>$13,868</c:v>
                  </c:pt>
                  <c:pt idx="39">
                    <c:v>$14,027</c:v>
                  </c:pt>
                  <c:pt idx="40">
                    <c:v>$8,039</c:v>
                  </c:pt>
                  <c:pt idx="41">
                    <c:v>$8,257</c:v>
                  </c:pt>
                  <c:pt idx="42">
                    <c:v>$11,435</c:v>
                  </c:pt>
                  <c:pt idx="43">
                    <c:v>$10,663</c:v>
                  </c:pt>
                  <c:pt idx="44">
                    <c:v>$13,750</c:v>
                  </c:pt>
                  <c:pt idx="45">
                    <c:v>$12,668</c:v>
                  </c:pt>
                  <c:pt idx="46">
                    <c:v>$12,186</c:v>
                  </c:pt>
                  <c:pt idx="47">
                    <c:v>$7,469</c:v>
                  </c:pt>
                  <c:pt idx="48">
                    <c:v>$13,387</c:v>
                  </c:pt>
                  <c:pt idx="49">
                    <c:v>$13,705</c:v>
                  </c:pt>
                  <c:pt idx="50">
                    <c:v>$10,114</c:v>
                  </c:pt>
                  <c:pt idx="51">
                    <c:v>$14,238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ED0E-4048-BA85-D9170065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'Rapport sur les ICP des réseaux'!$C$103</c:f>
              <c:strCache>
                <c:ptCount val="1"/>
                <c:pt idx="0">
                  <c:v>Coût par acquisition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B-9541-A23A-E066A80552D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B-9541-A23A-E066A80552D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B-9541-A23A-E066A80552D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B-9541-A23A-E066A80552D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B-9541-A23A-E066A80552D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1B-9541-A23A-E066A80552D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1B-9541-A23A-E066A80552D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91B-9541-A23A-E066A80552D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91B-9541-A23A-E066A80552D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1B-9541-A23A-E066A80552D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1B-9541-A23A-E066A80552D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91B-9541-A23A-E066A805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sur les ICP des réseaux'!$B$104:$B$109</c:f>
              <c:strCache>
                <c:ptCount val="6"/>
                <c:pt idx="0">
                  <c:v>Réseau social A</c:v>
                </c:pt>
                <c:pt idx="1">
                  <c:v>Réseau social B</c:v>
                </c:pt>
                <c:pt idx="2">
                  <c:v>Réseau social C</c:v>
                </c:pt>
                <c:pt idx="3">
                  <c:v>Réseau social D</c:v>
                </c:pt>
                <c:pt idx="4">
                  <c:v>Réseau social E</c:v>
                </c:pt>
                <c:pt idx="5">
                  <c:v>Autre</c:v>
                </c:pt>
              </c:strCache>
            </c:strRef>
          </c:cat>
          <c:val>
            <c:numRef>
              <c:f>'Rapport sur les ICP des réseaux'!$C$104:$C$109</c:f>
              <c:numCache>
                <c:formatCode>"$"#,##0</c:formatCode>
                <c:ptCount val="6"/>
                <c:pt idx="0">
                  <c:v>451</c:v>
                </c:pt>
                <c:pt idx="1">
                  <c:v>711</c:v>
                </c:pt>
                <c:pt idx="2">
                  <c:v>615</c:v>
                </c:pt>
                <c:pt idx="3">
                  <c:v>475</c:v>
                </c:pt>
                <c:pt idx="4">
                  <c:v>585</c:v>
                </c:pt>
                <c:pt idx="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9541-A23A-E066A805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'Rapport sur les ICP des réseaux'!$D$103</c:f>
              <c:strCache>
                <c:ptCount val="1"/>
                <c:pt idx="0">
                  <c:v>Bénéfice par acquisition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C-BE4D-939E-BF6260257035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C-BE4D-939E-BF6260257035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3C-BE4D-939E-BF6260257035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C-BE4D-939E-BF6260257035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3C-BE4D-939E-BF6260257035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3C-BE4D-939E-BF626025703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33C-BE4D-939E-BF62602570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33C-BE4D-939E-BF626025703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3C-BE4D-939E-BF626025703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33C-BE4D-939E-BF626025703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3C-BE4D-939E-BF626025703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33C-BE4D-939E-BF6260257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sur les ICP des réseaux'!$B$104:$B$109</c:f>
              <c:strCache>
                <c:ptCount val="6"/>
                <c:pt idx="0">
                  <c:v>Réseau social A</c:v>
                </c:pt>
                <c:pt idx="1">
                  <c:v>Réseau social B</c:v>
                </c:pt>
                <c:pt idx="2">
                  <c:v>Réseau social C</c:v>
                </c:pt>
                <c:pt idx="3">
                  <c:v>Réseau social D</c:v>
                </c:pt>
                <c:pt idx="4">
                  <c:v>Réseau social E</c:v>
                </c:pt>
                <c:pt idx="5">
                  <c:v>Autre</c:v>
                </c:pt>
              </c:strCache>
            </c:strRef>
          </c:cat>
          <c:val>
            <c:numRef>
              <c:f>'Rapport sur les ICP des réseaux'!$D$104:$D$109</c:f>
              <c:numCache>
                <c:formatCode>"$"#,##0</c:formatCode>
                <c:ptCount val="6"/>
                <c:pt idx="0">
                  <c:v>813</c:v>
                </c:pt>
                <c:pt idx="1">
                  <c:v>2541</c:v>
                </c:pt>
                <c:pt idx="2">
                  <c:v>3577</c:v>
                </c:pt>
                <c:pt idx="3">
                  <c:v>1240</c:v>
                </c:pt>
                <c:pt idx="4">
                  <c:v>3100</c:v>
                </c:pt>
                <c:pt idx="5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3C-BE4D-939E-BF626025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'Rapport vierge sur les ICP des '!$O$42</c:f>
              <c:strCache>
                <c:ptCount val="1"/>
                <c:pt idx="0">
                  <c:v>Recettes par acquisition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3B27038-1B30-4865-B8AD-16A9A6FBAB7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364-1C48-BCE3-785BB0C77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F72304-50D9-4C6F-863C-0F1327C5196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364-1C48-BCE3-785BB0C778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C36C3F3-8A63-4FF9-AC27-76945C4701CF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364-1C48-BCE3-785BB0C778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5D7BC3D-9938-495B-BAFB-34399924BF0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364-1C48-BCE3-785BB0C778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F4DDD9-66DE-42D8-8289-194DD17DBE4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364-1C48-BCE3-785BB0C778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1CB6668-3487-4754-A221-E5F216A3C9E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364-1C48-BCE3-785BB0C778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4E44861-050D-41FE-855A-5AF5CFC6653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364-1C48-BCE3-785BB0C778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78EB03-873F-4279-BBB3-F441A19636B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364-1C48-BCE3-785BB0C778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E764B71-2E1B-41F8-95D9-805E4BCC2B5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364-1C48-BCE3-785BB0C778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AABEC66-E377-4EDD-8326-974F911B2A0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364-1C48-BCE3-785BB0C778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D22D39D-3A01-4906-8F97-7ADE5AB5A59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364-1C48-BCE3-785BB0C778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DC8C155-01AE-4C21-AD04-A9269A0F4C1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364-1C48-BCE3-785BB0C778F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CA4DCC8-F05F-4502-AD80-FECED68CF59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364-1C48-BCE3-785BB0C778F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307D8C8-4BDD-4EFF-973A-F017AD17E63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364-1C48-BCE3-785BB0C778F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A08922B-1420-43AD-9DC9-6463A623CEB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364-1C48-BCE3-785BB0C778F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0A94177-33C9-4828-8421-4623C0C3135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364-1C48-BCE3-785BB0C778F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A195C94-5BFA-4256-89D7-A916750E787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364-1C48-BCE3-785BB0C778F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FCEF371-319A-45AF-B360-37C4B58FF7F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364-1C48-BCE3-785BB0C778F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AA1C73A-B55B-4FCC-BDE1-C4FCDD99722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364-1C48-BCE3-785BB0C778F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2E0FD7C-74AD-4680-8847-9D38DF888BA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364-1C48-BCE3-785BB0C778F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6F102BC-F0CE-4AF6-9ECD-2BC91A06C86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364-1C48-BCE3-785BB0C778F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523C061-B1C9-48E5-AF81-CAE827630BB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364-1C48-BCE3-785BB0C778F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781B709-8AA6-4A91-8602-D8A3815D939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364-1C48-BCE3-785BB0C778F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D4EF9F0-07DA-47A9-BD7F-5F0FB9F5C21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364-1C48-BCE3-785BB0C778F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D0739AB-4C83-43B6-9912-AC22199C9BF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364-1C48-BCE3-785BB0C778F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D1D23FA-6E33-4222-A7BD-5DB4BA6D1B9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364-1C48-BCE3-785BB0C778F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17D2FB2-989C-4882-9A0C-F19BA5B57F8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364-1C48-BCE3-785BB0C778F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2D16031-B5E9-4D45-8C32-0BE44FB8F14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364-1C48-BCE3-785BB0C778F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EC6BC0C-16D3-4F60-A4F2-AD5A2F45975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8364-1C48-BCE3-785BB0C778F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0061803-DEFA-4D2A-950D-A65E086BD57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8364-1C48-BCE3-785BB0C778F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EC33D3D-902E-42F7-8369-45E7C9BC6EB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364-1C48-BCE3-785BB0C778F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2D8C2BD-AD67-4383-A356-341BC15B903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364-1C48-BCE3-785BB0C778F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3C754D6-91D3-4559-8F74-313993EB790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364-1C48-BCE3-785BB0C778F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D7908BB-CDAD-493E-A0E7-AD29D9D3A26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8364-1C48-BCE3-785BB0C778FA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DF2B76F-2116-4515-94BC-2C10373AAEC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8364-1C48-BCE3-785BB0C778FA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7C8FC49-DDC7-4DA8-86B5-F90177FF4B1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8364-1C48-BCE3-785BB0C778F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75D376C-7551-4A59-80A0-ED6B02EDB00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8364-1C48-BCE3-785BB0C778FA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06D225E-B71A-4988-8E54-F922938BBF9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8364-1C48-BCE3-785BB0C778FA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86EF17F-D70B-4602-BA03-03286EC1B38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8364-1C48-BCE3-785BB0C778FA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A9F01F8-51F0-41C4-8AEB-06FF5FFF83E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8364-1C48-BCE3-785BB0C778FA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62CC104C-C185-47FC-A5EA-2AE4FF08FA5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364-1C48-BCE3-785BB0C778FA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12053A43-8DF4-4C0C-8E39-A0A62C4F1CB0}" type="CELLRANGE">
                      <a:rPr lang="en-US" altLang="zh-CN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8364-1C48-BCE3-785BB0C778FA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3D00E1C-C926-44F5-9899-3C6C1E72A44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364-1C48-BCE3-785BB0C778FA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DD04920-6FFA-4177-84A2-4EE6F2AE5F0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8364-1C48-BCE3-785BB0C778FA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5BE3B75-9B34-4ACA-8EE0-D3E0AC12E79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8364-1C48-BCE3-785BB0C778FA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76E26E9-AB7B-4748-8324-F28DD0B6B24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8364-1C48-BCE3-785BB0C778FA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02BC3CB1-FFDE-4EC3-B497-3FB258584D5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8364-1C48-BCE3-785BB0C778FA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ABCD46D-5754-4319-B149-69C18F4E4BE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8364-1C48-BCE3-785BB0C778FA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44DE5F8F-20BD-4051-A5C1-11319766867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8364-1C48-BCE3-785BB0C778FA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3B008089-90A6-44D7-BB06-8416E9A4A71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8364-1C48-BCE3-785BB0C778FA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509E726-C283-492C-B5BE-E106F5F0C70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8364-1C48-BCE3-785BB0C778FA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4B36680-3F6A-41E0-9F02-ED3A6537976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364-1C48-BCE3-785BB0C77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'Rapport vierge sur les ICP des 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'Rapport vierge sur les ICP des '!$O$43:$O$94</c:f>
              <c:numCache>
                <c:formatCode>_("$"* #,##0_);_("$"* \(#,##0\);_("$"* "-"??_);_(@_)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'Rapport vierge sur les ICP des '!$O$43:$O$94</c15:f>
                <c15:dlblRangeCache>
                  <c:ptCount val="52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  <c:pt idx="8">
                    <c:v>  </c:v>
                  </c:pt>
                  <c:pt idx="9">
                    <c:v>  </c:v>
                  </c:pt>
                  <c:pt idx="10">
                    <c:v>  </c:v>
                  </c:pt>
                  <c:pt idx="11">
                    <c:v>  </c:v>
                  </c:pt>
                  <c:pt idx="12">
                    <c:v>  </c:v>
                  </c:pt>
                  <c:pt idx="13">
                    <c:v>  </c:v>
                  </c:pt>
                  <c:pt idx="14">
                    <c:v>  </c:v>
                  </c:pt>
                  <c:pt idx="15">
                    <c:v>  </c:v>
                  </c:pt>
                  <c:pt idx="16">
                    <c:v>  </c:v>
                  </c:pt>
                  <c:pt idx="17">
                    <c:v>  </c:v>
                  </c:pt>
                  <c:pt idx="18">
                    <c:v>  </c:v>
                  </c:pt>
                  <c:pt idx="19">
                    <c:v>  </c:v>
                  </c:pt>
                  <c:pt idx="20">
                    <c:v>  </c:v>
                  </c:pt>
                  <c:pt idx="21">
                    <c:v>  </c:v>
                  </c:pt>
                  <c:pt idx="22">
                    <c:v>  </c:v>
                  </c:pt>
                  <c:pt idx="23">
                    <c:v>  </c:v>
                  </c:pt>
                  <c:pt idx="24">
                    <c:v>  </c:v>
                  </c:pt>
                  <c:pt idx="25">
                    <c:v>  </c:v>
                  </c:pt>
                  <c:pt idx="26">
                    <c:v>  </c:v>
                  </c:pt>
                  <c:pt idx="27">
                    <c:v>  </c:v>
                  </c:pt>
                  <c:pt idx="28">
                    <c:v>  </c:v>
                  </c:pt>
                  <c:pt idx="29">
                    <c:v>  </c:v>
                  </c:pt>
                  <c:pt idx="30">
                    <c:v>  </c:v>
                  </c:pt>
                  <c:pt idx="31">
                    <c:v>  </c:v>
                  </c:pt>
                  <c:pt idx="32">
                    <c:v>  </c:v>
                  </c:pt>
                  <c:pt idx="33">
                    <c:v>  </c:v>
                  </c:pt>
                  <c:pt idx="34">
                    <c:v>  </c:v>
                  </c:pt>
                  <c:pt idx="35">
                    <c:v>  </c:v>
                  </c:pt>
                  <c:pt idx="36">
                    <c:v>  </c:v>
                  </c:pt>
                  <c:pt idx="37">
                    <c:v>  </c:v>
                  </c:pt>
                  <c:pt idx="38">
                    <c:v>  </c:v>
                  </c:pt>
                  <c:pt idx="39">
                    <c:v>  </c:v>
                  </c:pt>
                  <c:pt idx="40">
                    <c:v>  </c:v>
                  </c:pt>
                  <c:pt idx="41">
                    <c:v>  </c:v>
                  </c:pt>
                  <c:pt idx="42">
                    <c:v>  </c:v>
                  </c:pt>
                  <c:pt idx="43">
                    <c:v>  </c:v>
                  </c:pt>
                  <c:pt idx="44">
                    <c:v>  </c:v>
                  </c:pt>
                  <c:pt idx="45">
                    <c:v>  </c:v>
                  </c:pt>
                  <c:pt idx="46">
                    <c:v>  </c:v>
                  </c:pt>
                  <c:pt idx="47">
                    <c:v>  </c:v>
                  </c:pt>
                  <c:pt idx="48">
                    <c:v>  </c:v>
                  </c:pt>
                  <c:pt idx="49">
                    <c:v>  </c:v>
                  </c:pt>
                  <c:pt idx="50">
                    <c:v>  </c:v>
                  </c:pt>
                  <c:pt idx="51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8364-1C48-BCE3-785BB0C7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'Rapport vierge sur les ICP des '!$D$42</c:f>
              <c:strCache>
                <c:ptCount val="1"/>
                <c:pt idx="0">
                  <c:v>Dépenses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3ECB46F-D3AE-44F6-998E-BF2568845A4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6B-8140-8DEB-F03F2FB778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F24A31-FAC9-4D7C-908D-54ABB4EA630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F6B-8140-8DEB-F03F2FB778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540F958-829F-4EBC-83E6-28774EF0539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F6B-8140-8DEB-F03F2FB778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1EBDAAF-972A-4CE9-99E5-AB3DABB7ABF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F6B-8140-8DEB-F03F2FB778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F6BDB2A-A7D0-4CB7-B110-E539EDE48B4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F6B-8140-8DEB-F03F2FB778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E2CC4F1-D7B9-492B-99E3-47EABDBA7EE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F6B-8140-8DEB-F03F2FB778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D9C8EAD-5B55-4AF1-9854-DD1A08E89DE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F6B-8140-8DEB-F03F2FB778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34D175-B229-47C1-BBA9-A9685F81C1E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F6B-8140-8DEB-F03F2FB778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9C14D8-E458-4452-8A84-23A82FC1D0B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F6B-8140-8DEB-F03F2FB778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AF940E7-065B-4362-A061-437F9735DB6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F6B-8140-8DEB-F03F2FB778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CAAF21A-00B2-4239-B3D4-DF396B88746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F6B-8140-8DEB-F03F2FB778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137853C-A83A-43E8-B7B2-C42F9ADE188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F6B-8140-8DEB-F03F2FB778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CFFE428-A6C9-4AD9-834D-D4D4E875A51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F6B-8140-8DEB-F03F2FB778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6468AC1-001C-44FA-9A4C-A01718E1027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F6B-8140-8DEB-F03F2FB778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4CF618C-B517-4732-9607-06850A43EB8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F6B-8140-8DEB-F03F2FB778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C29C99D-F6A9-49F2-A27A-48CFF4D6213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F6B-8140-8DEB-F03F2FB778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CD629E0-2B04-4128-B169-2475987C087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F6B-8140-8DEB-F03F2FB7786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9BF4EB8-F29C-486F-9C9A-DF103B67EF6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F6B-8140-8DEB-F03F2FB778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A79173E-9EF2-44C0-8105-BE545A3F2C3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F6B-8140-8DEB-F03F2FB7786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15306BE-D116-41BA-B66E-92D1AEFD021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F6B-8140-8DEB-F03F2FB778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9BD445F-F76A-4905-981E-CB30F6936E9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F6B-8140-8DEB-F03F2FB7786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4DEE7E8-3E9E-4F37-B2DC-E64679E0549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F6B-8140-8DEB-F03F2FB7786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0F8553B-E8C3-4EA9-AC52-5B642FD22FB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6B-8140-8DEB-F03F2FB7786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45D2AF1-B7A0-4204-A9FA-BF12C120AD2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F6B-8140-8DEB-F03F2FB778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0B2B1D0-CB9B-4BBC-B1CC-5412E701969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F6B-8140-8DEB-F03F2FB7786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C2EC000-0042-4E4A-93F1-005FDB37D5D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F6B-8140-8DEB-F03F2FB7786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2A64A16-44EF-4B34-9994-DEAB038B12E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F6B-8140-8DEB-F03F2FB7786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08CE912-B42C-4FD3-8733-7D1F85DE2F9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F6B-8140-8DEB-F03F2FB7786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09FB838-758D-46EB-A4F2-45D3BD083F7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F6B-8140-8DEB-F03F2FB7786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977FF22-2066-40BD-9931-46ECA58B682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7F6B-8140-8DEB-F03F2FB7786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9879043-480A-414C-8CF7-693B07551D9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7F6B-8140-8DEB-F03F2FB7786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E0304CF-A2DE-47E4-93CF-2C1900311C5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F6B-8140-8DEB-F03F2FB7786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D9226F2-2167-47C1-856B-798037B2EBE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F6B-8140-8DEB-F03F2FB7786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A516906B-1FE2-4B20-B6DA-3796EACB739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F6B-8140-8DEB-F03F2FB7786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32C737A-A8B4-4DFE-81B6-A67B608690D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F6B-8140-8DEB-F03F2FB7786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A81A543C-8145-47AA-AAFD-B3C2D4024A3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F6B-8140-8DEB-F03F2FB7786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C35AFF8-D29D-45F5-B967-4AB8CB8792E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F6B-8140-8DEB-F03F2FB7786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886FCA68-BF3E-472D-9172-B29E209A2CAF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F6B-8140-8DEB-F03F2FB7786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85928DC-CD95-4764-8C49-650A0D545C6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F6B-8140-8DEB-F03F2FB7786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AFFDF3AD-C927-4E97-BDCB-08C2C73349A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F6B-8140-8DEB-F03F2FB7786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47B412C-75D0-4F2C-876F-A7E4CE337C3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F6B-8140-8DEB-F03F2FB7786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3E07A3C1-454B-4DD8-AB71-123102E2E193}" type="CELLRANGE">
                      <a:rPr lang="en-US" altLang="zh-CN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F6B-8140-8DEB-F03F2FB7786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DABFD41-72C6-4F96-8067-B87408E75D6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F6B-8140-8DEB-F03F2FB7786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06C6A38-B43F-4E4C-A3E6-8833B63E4A8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F6B-8140-8DEB-F03F2FB7786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1B50178-06A9-49B3-B164-7B946367ED4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7F6B-8140-8DEB-F03F2FB7786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63596058-1318-4E8F-88D3-E0420F48EA5D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F6B-8140-8DEB-F03F2FB7786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32B13D7-6218-43BF-8959-3F322B9B218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F6B-8140-8DEB-F03F2FB7786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84860D9-3056-4661-B6D1-1F34CCBFC4E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F6B-8140-8DEB-F03F2FB7786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900D561-20BC-4A57-8985-FCDC4EFF9A4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F6B-8140-8DEB-F03F2FB7786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D72FA1B-FA44-4CD8-99DB-00A155CE8C00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F6B-8140-8DEB-F03F2FB7786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8C8B3110-F56D-4A74-B65A-818CDAC68896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F6B-8140-8DEB-F03F2FB7786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41FB65D2-D5C7-4453-B1B3-981FA819E53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F6B-8140-8DEB-F03F2FB77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'Rapport vierge sur les ICP des 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'Rapport vierge sur les ICP des '!$D$43:$D$94</c:f>
              <c:numCache>
                <c:formatCode>"$"#,##0</c:formatCode>
                <c:ptCount val="52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'Rapport vierge sur les ICP des '!$D$43:$D$94</c15:f>
                <c15:dlblRangeCache>
                  <c:ptCount val="52"/>
                </c15:dlblRangeCache>
              </c15:datalabelsRange>
            </c:ext>
            <c:ext xmlns:c16="http://schemas.microsoft.com/office/drawing/2014/chart" uri="{C3380CC4-5D6E-409C-BE32-E72D297353CC}">
              <c16:uniqueId val="{00000034-7F6B-8140-8DEB-F03F2FB7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'Rapport vierge sur les ICP des '!$C$103</c:f>
              <c:strCache>
                <c:ptCount val="1"/>
                <c:pt idx="0">
                  <c:v>Coût par acquisition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3-1949-882E-4FE555DEC257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3-1949-882E-4FE555DEC257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3-1949-882E-4FE555DEC25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3-1949-882E-4FE555DEC257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3-1949-882E-4FE555DEC257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3-1949-882E-4FE555DEC2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AF3-1949-882E-4FE555DEC2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AF3-1949-882E-4FE555DEC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AF3-1949-882E-4FE555DEC2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AF3-1949-882E-4FE555DEC2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AF3-1949-882E-4FE555DEC2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AF3-1949-882E-4FE555DEC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ICP des '!$B$104:$B$109</c:f>
              <c:strCache>
                <c:ptCount val="6"/>
                <c:pt idx="0">
                  <c:v>Réseau social A</c:v>
                </c:pt>
                <c:pt idx="1">
                  <c:v>Réseau social B</c:v>
                </c:pt>
                <c:pt idx="2">
                  <c:v>Réseau social C</c:v>
                </c:pt>
                <c:pt idx="3">
                  <c:v>Réseau social D</c:v>
                </c:pt>
                <c:pt idx="4">
                  <c:v>Réseau social E</c:v>
                </c:pt>
                <c:pt idx="5">
                  <c:v>Autre</c:v>
                </c:pt>
              </c:strCache>
            </c:strRef>
          </c:cat>
          <c:val>
            <c:numRef>
              <c:f>'Rapport vierge sur les ICP des '!$C$104:$C$109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AF3-1949-882E-4FE555DE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'Rapport vierge sur les ICP des '!$D$103</c:f>
              <c:strCache>
                <c:ptCount val="1"/>
                <c:pt idx="0">
                  <c:v>Bénéfice par acquisition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2-D849-BF64-ADC04DFF075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2-D849-BF64-ADC04DFF075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2-D849-BF64-ADC04DFF075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82-D849-BF64-ADC04DFF075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82-D849-BF64-ADC04DFF075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82-D849-BF64-ADC04DFF07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82-D849-BF64-ADC04DFF07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82-D849-BF64-ADC04DFF07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82-D849-BF64-ADC04DFF07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82-D849-BF64-ADC04DFF07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82-D849-BF64-ADC04DFF07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82-D849-BF64-ADC04DFF07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ICP des '!$B$104:$B$109</c:f>
              <c:strCache>
                <c:ptCount val="6"/>
                <c:pt idx="0">
                  <c:v>Réseau social A</c:v>
                </c:pt>
                <c:pt idx="1">
                  <c:v>Réseau social B</c:v>
                </c:pt>
                <c:pt idx="2">
                  <c:v>Réseau social C</c:v>
                </c:pt>
                <c:pt idx="3">
                  <c:v>Réseau social D</c:v>
                </c:pt>
                <c:pt idx="4">
                  <c:v>Réseau social E</c:v>
                </c:pt>
                <c:pt idx="5">
                  <c:v>Autre</c:v>
                </c:pt>
              </c:strCache>
            </c:strRef>
          </c:cat>
          <c:val>
            <c:numRef>
              <c:f>'Rapport vierge sur les ICP des '!$D$104:$D$109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8E82-D849-BF64-ADC04DFF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fr.smartsheet.com/try-it?trp=18012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EDE48-2B57-417C-4EDB-937EBB57F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81CB8E-337E-964A-A89C-A0126FC31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A887CE0-50AC-174E-878E-5C64F8AC5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950A65-05A0-EE45-BE06-E6C5A119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241308</xdr:colOff>
      <xdr:row>0</xdr:row>
      <xdr:rowOff>130175</xdr:rowOff>
    </xdr:from>
    <xdr:to>
      <xdr:col>16</xdr:col>
      <xdr:colOff>126883</xdr:colOff>
      <xdr:row>0</xdr:row>
      <xdr:rowOff>706175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56846-E78A-2C66-AF66-65365145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9608" y="130175"/>
          <a:ext cx="302882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3EE51A-81FC-5845-AE32-0896B75D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11AA82-96BE-8246-9EE8-9E31DF338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FEA7C9-5B6C-B04A-B53A-E8BF1AB5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54DDD5-70C6-6F4D-AAF5-8FACFDE85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F111"/>
  <sheetViews>
    <sheetView showGridLines="0" tabSelected="1" zoomScaleNormal="100" workbookViewId="0">
      <pane ySplit="1" topLeftCell="A2" activePane="bottomLeft" state="frozen"/>
      <selection pane="bottomLeft" activeCell="F17" sqref="F17"/>
    </sheetView>
  </sheetViews>
  <sheetFormatPr defaultColWidth="10.83203125" defaultRowHeight="15.5"/>
  <cols>
    <col min="1" max="1" width="3.33203125" style="1" customWidth="1"/>
    <col min="2" max="2" width="26.5" style="1" customWidth="1"/>
    <col min="3" max="3" width="24.5" style="1" customWidth="1"/>
    <col min="4" max="16" width="20.58203125" style="1" customWidth="1"/>
    <col min="17" max="17" width="3" style="1" customWidth="1"/>
    <col min="18" max="16384" width="10.83203125" style="1"/>
  </cols>
  <sheetData>
    <row r="1" spans="1:240" s="14" customFormat="1" ht="60" customHeight="1">
      <c r="A1" s="12"/>
      <c r="B1" s="24" t="s">
        <v>54</v>
      </c>
      <c r="C1"/>
      <c r="D1"/>
      <c r="E1"/>
      <c r="F1" s="12"/>
      <c r="G1" s="13"/>
      <c r="H1"/>
      <c r="I1"/>
      <c r="J1" s="12"/>
      <c r="K1"/>
      <c r="L1" s="12"/>
      <c r="M1"/>
      <c r="N1"/>
      <c r="O1"/>
      <c r="P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>
      <c r="A2" s="12"/>
      <c r="B2" s="87" t="s">
        <v>8</v>
      </c>
      <c r="C2" s="88"/>
      <c r="D2" s="89"/>
      <c r="E2" s="84" t="s">
        <v>55</v>
      </c>
      <c r="F2" s="85"/>
      <c r="G2" s="85"/>
      <c r="H2" s="86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5" customHeight="1"/>
    <row r="4" spans="1:240" ht="5.15" customHeight="1">
      <c r="B4" s="46"/>
      <c r="C4" s="46"/>
      <c r="D4" s="46"/>
      <c r="E4" s="47"/>
      <c r="F4" s="47"/>
      <c r="G4" s="47"/>
      <c r="H4" s="90"/>
      <c r="I4" s="90"/>
      <c r="J4" s="48"/>
      <c r="K4" s="49"/>
      <c r="L4" s="49"/>
      <c r="M4" s="60"/>
      <c r="N4" s="60"/>
      <c r="O4" s="97"/>
      <c r="P4" s="97"/>
    </row>
    <row r="5" spans="1:240" ht="10" customHeight="1">
      <c r="B5" s="108"/>
      <c r="C5" s="108"/>
      <c r="D5" s="108"/>
      <c r="E5" s="93"/>
      <c r="F5" s="93"/>
      <c r="G5" s="93"/>
      <c r="H5" s="99"/>
      <c r="I5" s="99"/>
      <c r="J5" s="99"/>
      <c r="K5" s="100"/>
      <c r="L5" s="100"/>
      <c r="M5" s="110"/>
      <c r="N5" s="110"/>
      <c r="O5" s="114"/>
      <c r="P5" s="114"/>
    </row>
    <row r="6" spans="1:240" ht="22" customHeight="1">
      <c r="B6" s="109" t="s">
        <v>10</v>
      </c>
      <c r="C6" s="109"/>
      <c r="D6" s="109"/>
      <c r="E6" s="94" t="s">
        <v>11</v>
      </c>
      <c r="F6" s="94"/>
      <c r="G6" s="94"/>
      <c r="H6" s="104" t="s">
        <v>12</v>
      </c>
      <c r="I6" s="104"/>
      <c r="J6" s="104"/>
      <c r="K6" s="101" t="s">
        <v>13</v>
      </c>
      <c r="L6" s="101"/>
      <c r="M6" s="111" t="s">
        <v>14</v>
      </c>
      <c r="N6" s="111"/>
      <c r="O6" s="115" t="s">
        <v>3</v>
      </c>
      <c r="P6" s="115"/>
    </row>
    <row r="7" spans="1:240" ht="40" customHeight="1">
      <c r="B7" s="91">
        <f>C98</f>
        <v>2139888</v>
      </c>
      <c r="C7" s="91"/>
      <c r="D7" s="91"/>
      <c r="E7" s="95">
        <f>D98</f>
        <v>555025</v>
      </c>
      <c r="F7" s="95"/>
      <c r="G7" s="95"/>
      <c r="H7" s="105">
        <f>E98</f>
        <v>1584863</v>
      </c>
      <c r="I7" s="105"/>
      <c r="J7" s="105"/>
      <c r="K7" s="102">
        <f>F98</f>
        <v>3.0752930486291401</v>
      </c>
      <c r="L7" s="102"/>
      <c r="M7" s="112">
        <f>H98</f>
        <v>35337</v>
      </c>
      <c r="N7" s="112"/>
      <c r="O7" s="117">
        <f>N98</f>
        <v>937</v>
      </c>
      <c r="P7" s="117"/>
    </row>
    <row r="8" spans="1:240" ht="10" customHeight="1">
      <c r="B8" s="40"/>
      <c r="C8" s="40"/>
      <c r="D8" s="40"/>
      <c r="E8" s="37"/>
      <c r="F8" s="37"/>
      <c r="G8" s="37"/>
      <c r="H8" s="99"/>
      <c r="I8" s="99"/>
      <c r="J8" s="39"/>
      <c r="K8" s="100"/>
      <c r="L8" s="100"/>
      <c r="M8" s="59"/>
      <c r="N8" s="59"/>
      <c r="O8" s="114"/>
      <c r="P8" s="114"/>
    </row>
    <row r="9" spans="1:240" ht="7" customHeight="1">
      <c r="B9" s="46"/>
      <c r="C9" s="46"/>
      <c r="D9" s="46"/>
      <c r="E9" s="47"/>
      <c r="F9" s="47"/>
      <c r="G9" s="47"/>
      <c r="H9" s="90"/>
      <c r="I9" s="90"/>
      <c r="J9" s="48"/>
      <c r="K9" s="49"/>
      <c r="L9" s="49"/>
      <c r="M9" s="60"/>
      <c r="N9" s="60"/>
      <c r="O9" s="97"/>
      <c r="P9" s="97"/>
    </row>
    <row r="10" spans="1:240" ht="15" customHeight="1">
      <c r="B10" s="92" t="s">
        <v>15</v>
      </c>
      <c r="C10" s="92"/>
      <c r="D10" s="54" t="s">
        <v>1</v>
      </c>
      <c r="E10" s="96" t="s">
        <v>4</v>
      </c>
      <c r="F10" s="96"/>
      <c r="G10" s="55" t="s">
        <v>1</v>
      </c>
      <c r="H10" s="106" t="s">
        <v>15</v>
      </c>
      <c r="I10" s="106"/>
      <c r="J10" s="56" t="s">
        <v>1</v>
      </c>
      <c r="K10" s="58" t="s">
        <v>15</v>
      </c>
      <c r="L10" s="57" t="s">
        <v>1</v>
      </c>
      <c r="M10" s="61" t="s">
        <v>15</v>
      </c>
      <c r="N10" s="62" t="s">
        <v>1</v>
      </c>
      <c r="O10" s="65" t="s">
        <v>15</v>
      </c>
      <c r="P10" s="66" t="s">
        <v>1</v>
      </c>
    </row>
    <row r="11" spans="1:240" ht="25" customHeight="1">
      <c r="B11" s="128">
        <f>C99</f>
        <v>850000</v>
      </c>
      <c r="C11" s="128"/>
      <c r="D11" s="50">
        <f>IFERROR((B7-B11)/B11,"")</f>
        <v>1.5175152941176471</v>
      </c>
      <c r="E11" s="103">
        <f>D99</f>
        <v>450000</v>
      </c>
      <c r="F11" s="103"/>
      <c r="G11" s="51">
        <f>IFERROR((E7-E11)/E11,"")</f>
        <v>0.2333888888888889</v>
      </c>
      <c r="H11" s="107">
        <f>E99</f>
        <v>350000</v>
      </c>
      <c r="I11" s="107"/>
      <c r="J11" s="52">
        <f>IFERROR((H7-H11)/H11,"")</f>
        <v>3.5281799999999999</v>
      </c>
      <c r="K11" s="53">
        <f>F99</f>
        <v>5</v>
      </c>
      <c r="L11" s="53">
        <f>F100</f>
        <v>0.61505860972582804</v>
      </c>
      <c r="M11" s="63">
        <f>H99</f>
        <v>18500</v>
      </c>
      <c r="N11" s="64">
        <f>H100</f>
        <v>1.9101081081081082</v>
      </c>
      <c r="O11" s="67">
        <f>N99</f>
        <v>450</v>
      </c>
      <c r="P11" s="68">
        <f>N100</f>
        <v>2.0822222222222222</v>
      </c>
    </row>
    <row r="12" spans="1:240" ht="10" customHeight="1">
      <c r="B12" s="46"/>
      <c r="C12" s="46"/>
      <c r="D12" s="46"/>
      <c r="E12" s="47"/>
      <c r="F12" s="47"/>
      <c r="G12" s="47"/>
      <c r="H12" s="90"/>
      <c r="I12" s="90"/>
      <c r="J12" s="48"/>
      <c r="K12" s="49"/>
      <c r="L12" s="49"/>
      <c r="M12" s="113"/>
      <c r="N12" s="113"/>
      <c r="O12" s="97"/>
      <c r="P12" s="97"/>
    </row>
    <row r="14" spans="1:240" ht="36" customHeight="1">
      <c r="B14" s="30" t="s">
        <v>16</v>
      </c>
    </row>
    <row r="15" spans="1:240" ht="222" customHeight="1"/>
    <row r="17" spans="2:16" ht="36" customHeight="1">
      <c r="B17" s="30" t="s">
        <v>17</v>
      </c>
    </row>
    <row r="18" spans="2:16" ht="222" customHeight="1"/>
    <row r="19" spans="2:16" ht="10" customHeight="1"/>
    <row r="20" spans="2:16" ht="30" customHeight="1">
      <c r="B20" s="30"/>
      <c r="E20" s="118" t="s">
        <v>18</v>
      </c>
      <c r="F20" s="118"/>
      <c r="G20" s="118"/>
      <c r="H20" s="118"/>
      <c r="I20" s="118"/>
      <c r="J20" s="118"/>
      <c r="K20" s="118" t="s">
        <v>19</v>
      </c>
      <c r="L20" s="118"/>
      <c r="M20" s="118"/>
      <c r="N20" s="118"/>
      <c r="O20" s="118"/>
      <c r="P20" s="118"/>
    </row>
    <row r="21" spans="2:16" ht="5.15" customHeight="1">
      <c r="B21" s="73"/>
      <c r="C21" s="73"/>
      <c r="D21" s="73"/>
    </row>
    <row r="22" spans="2:16" ht="10" customHeight="1">
      <c r="B22" s="98"/>
      <c r="C22" s="98"/>
      <c r="D22" s="98"/>
    </row>
    <row r="23" spans="2:16" ht="22" customHeight="1">
      <c r="B23" s="127" t="s">
        <v>20</v>
      </c>
      <c r="C23" s="127"/>
      <c r="D23" s="127"/>
    </row>
    <row r="24" spans="2:16" ht="40" customHeight="1">
      <c r="B24" s="126">
        <f>P98</f>
        <v>608.08067188973212</v>
      </c>
      <c r="C24" s="126"/>
      <c r="D24" s="126"/>
    </row>
    <row r="25" spans="2:16" ht="10" customHeight="1">
      <c r="B25" s="76"/>
      <c r="C25" s="76"/>
      <c r="D25" s="76"/>
    </row>
    <row r="26" spans="2:16" ht="7" customHeight="1">
      <c r="B26" s="73"/>
      <c r="C26" s="73"/>
      <c r="D26" s="73"/>
    </row>
    <row r="27" spans="2:16" ht="15" customHeight="1">
      <c r="B27" s="124" t="s">
        <v>15</v>
      </c>
      <c r="C27" s="124"/>
      <c r="D27" s="74" t="s">
        <v>1</v>
      </c>
    </row>
    <row r="28" spans="2:16" ht="25" customHeight="1">
      <c r="B28" s="125">
        <f>P99</f>
        <v>800</v>
      </c>
      <c r="C28" s="125"/>
      <c r="D28" s="75">
        <f>IFERROR((B24-B28)/B28,"")</f>
        <v>-0.23989916013783485</v>
      </c>
    </row>
    <row r="29" spans="2:16" ht="10" customHeight="1">
      <c r="B29" s="73"/>
      <c r="C29" s="73"/>
      <c r="D29" s="73"/>
    </row>
    <row r="31" spans="2:16" ht="5.15" customHeight="1">
      <c r="B31" s="77"/>
      <c r="C31" s="77"/>
      <c r="D31" s="77"/>
    </row>
    <row r="32" spans="2:16" ht="10" customHeight="1">
      <c r="B32" s="123"/>
      <c r="C32" s="123"/>
      <c r="D32" s="123"/>
    </row>
    <row r="33" spans="1:18" ht="22" customHeight="1">
      <c r="B33" s="122" t="s">
        <v>21</v>
      </c>
      <c r="C33" s="122"/>
      <c r="D33" s="122"/>
    </row>
    <row r="34" spans="1:18" ht="40" customHeight="1">
      <c r="B34" s="121">
        <f>O98</f>
        <v>2345.1607657801405</v>
      </c>
      <c r="C34" s="121"/>
      <c r="D34" s="121"/>
    </row>
    <row r="35" spans="1:18" ht="10" customHeight="1">
      <c r="B35" s="80"/>
      <c r="C35" s="80"/>
      <c r="D35" s="80"/>
    </row>
    <row r="36" spans="1:18" ht="7" customHeight="1">
      <c r="B36" s="77"/>
      <c r="C36" s="77"/>
      <c r="D36" s="77"/>
    </row>
    <row r="37" spans="1:18" ht="15" customHeight="1">
      <c r="B37" s="119" t="s">
        <v>15</v>
      </c>
      <c r="C37" s="119"/>
      <c r="D37" s="78" t="s">
        <v>1</v>
      </c>
    </row>
    <row r="38" spans="1:18" ht="25" customHeight="1">
      <c r="B38" s="120">
        <f>O99</f>
        <v>1850</v>
      </c>
      <c r="C38" s="120"/>
      <c r="D38" s="79">
        <f>IFERROR((B34-B38)/B38,"")</f>
        <v>0.26765446798926518</v>
      </c>
    </row>
    <row r="39" spans="1:18" ht="10" customHeight="1">
      <c r="B39" s="77"/>
      <c r="C39" s="77"/>
      <c r="D39" s="77"/>
    </row>
    <row r="41" spans="1:18" ht="31" customHeight="1">
      <c r="B41" s="30" t="s">
        <v>22</v>
      </c>
      <c r="D41" s="7" t="s">
        <v>23</v>
      </c>
      <c r="E41" s="7"/>
    </row>
    <row r="42" spans="1:18" customFormat="1" ht="43.5" customHeight="1">
      <c r="A42" s="2"/>
      <c r="B42" s="15" t="s">
        <v>24</v>
      </c>
      <c r="C42" s="15" t="s">
        <v>25</v>
      </c>
      <c r="D42" s="15" t="s">
        <v>26</v>
      </c>
      <c r="E42" s="15" t="s">
        <v>27</v>
      </c>
      <c r="F42" s="15" t="s">
        <v>13</v>
      </c>
      <c r="G42" s="15" t="s">
        <v>28</v>
      </c>
      <c r="H42" s="15" t="s">
        <v>29</v>
      </c>
      <c r="I42" s="15" t="s">
        <v>30</v>
      </c>
      <c r="J42" s="15" t="s">
        <v>31</v>
      </c>
      <c r="K42" s="15" t="s">
        <v>32</v>
      </c>
      <c r="L42" s="15" t="s">
        <v>33</v>
      </c>
      <c r="M42" s="15" t="s">
        <v>34</v>
      </c>
      <c r="N42" s="15" t="s">
        <v>2</v>
      </c>
      <c r="O42" s="15" t="s">
        <v>35</v>
      </c>
      <c r="P42" s="15" t="s">
        <v>36</v>
      </c>
      <c r="Q42" s="1"/>
      <c r="R42" s="1"/>
    </row>
    <row r="43" spans="1:18" customFormat="1">
      <c r="A43" s="1"/>
      <c r="B43" s="17">
        <v>1</v>
      </c>
      <c r="C43" s="27">
        <v>49107</v>
      </c>
      <c r="D43" s="71">
        <v>10867</v>
      </c>
      <c r="E43" s="33">
        <f>IFERROR(C43-D43,"")</f>
        <v>38240</v>
      </c>
      <c r="F43" s="42">
        <f>IFERROR(E43/D43,"")</f>
        <v>3.5189104628692371</v>
      </c>
      <c r="G43" s="6">
        <v>17126</v>
      </c>
      <c r="H43" s="6">
        <v>752</v>
      </c>
      <c r="I43" s="25">
        <f>IFERROR(D43/H43,"")</f>
        <v>14.450797872340425</v>
      </c>
      <c r="J43" s="6">
        <v>118</v>
      </c>
      <c r="K43" s="25">
        <f>IFERROR(D43/J43,"")</f>
        <v>92.093220338983045</v>
      </c>
      <c r="L43" s="16">
        <v>46</v>
      </c>
      <c r="M43" s="25">
        <f>IFERROR(D43/L43,"")</f>
        <v>236.2391304347826</v>
      </c>
      <c r="N43" s="16">
        <v>19</v>
      </c>
      <c r="O43" s="69">
        <f>IFERROR(C43/N43,"")</f>
        <v>2584.5789473684213</v>
      </c>
      <c r="P43" s="25">
        <f>IFERROR(D43/N43,"")</f>
        <v>571.9473684210526</v>
      </c>
      <c r="Q43" s="1"/>
      <c r="R43" s="1"/>
    </row>
    <row r="44" spans="1:18" customFormat="1">
      <c r="A44" s="1"/>
      <c r="B44" s="17">
        <v>2</v>
      </c>
      <c r="C44" s="27">
        <v>39427</v>
      </c>
      <c r="D44" s="71">
        <v>14141</v>
      </c>
      <c r="E44" s="33">
        <f t="shared" ref="E44:E94" si="0">IFERROR(C44-D44,"")</f>
        <v>25286</v>
      </c>
      <c r="F44" s="42">
        <f t="shared" ref="F44:F94" si="1">IFERROR(E44/D44,"")</f>
        <v>1.7881337953468637</v>
      </c>
      <c r="G44" s="6">
        <v>19934</v>
      </c>
      <c r="H44" s="6">
        <v>665</v>
      </c>
      <c r="I44" s="25">
        <f>IFERROR(D44/H44,"")</f>
        <v>21.264661654135338</v>
      </c>
      <c r="J44" s="6">
        <v>82</v>
      </c>
      <c r="K44" s="25">
        <f>IFERROR(D44/J44,"")</f>
        <v>172.45121951219511</v>
      </c>
      <c r="L44" s="16">
        <v>31</v>
      </c>
      <c r="M44" s="25">
        <f>IFERROR(D44/L44,"")</f>
        <v>456.16129032258067</v>
      </c>
      <c r="N44" s="16">
        <v>20</v>
      </c>
      <c r="O44" s="69">
        <f t="shared" ref="O44:O94" si="2">IFERROR(C44/N44,"")</f>
        <v>1971.35</v>
      </c>
      <c r="P44" s="25">
        <f>IFERROR(D44/N44,"")</f>
        <v>707.05</v>
      </c>
      <c r="Q44" s="1"/>
      <c r="R44" s="1"/>
    </row>
    <row r="45" spans="1:18" customFormat="1">
      <c r="A45" s="1"/>
      <c r="B45" s="17">
        <v>3</v>
      </c>
      <c r="C45" s="27">
        <v>47183</v>
      </c>
      <c r="D45" s="71">
        <v>11662</v>
      </c>
      <c r="E45" s="33">
        <f t="shared" si="0"/>
        <v>35521</v>
      </c>
      <c r="F45" s="42">
        <f t="shared" si="1"/>
        <v>3.0458754930543646</v>
      </c>
      <c r="G45" s="6">
        <v>18433</v>
      </c>
      <c r="H45" s="6">
        <v>695</v>
      </c>
      <c r="I45" s="25">
        <f>IFERROR(D45/H45,"")</f>
        <v>16.779856115107915</v>
      </c>
      <c r="J45" s="6">
        <v>90</v>
      </c>
      <c r="K45" s="25">
        <f>IFERROR(D45/J45,"")</f>
        <v>129.57777777777778</v>
      </c>
      <c r="L45" s="16">
        <v>33</v>
      </c>
      <c r="M45" s="25">
        <f>IFERROR(D45/L45,"")</f>
        <v>353.39393939393938</v>
      </c>
      <c r="N45" s="16">
        <v>19</v>
      </c>
      <c r="O45" s="69">
        <f t="shared" si="2"/>
        <v>2483.3157894736842</v>
      </c>
      <c r="P45" s="25">
        <f>IFERROR(D45/N45,"")</f>
        <v>613.78947368421052</v>
      </c>
      <c r="Q45" s="1"/>
      <c r="R45" s="1"/>
    </row>
    <row r="46" spans="1:18" customFormat="1">
      <c r="A46" s="1"/>
      <c r="B46" s="17">
        <v>4</v>
      </c>
      <c r="C46" s="27">
        <v>44610</v>
      </c>
      <c r="D46" s="71">
        <v>8459</v>
      </c>
      <c r="E46" s="33">
        <f t="shared" si="0"/>
        <v>36151</v>
      </c>
      <c r="F46" s="42">
        <f t="shared" si="1"/>
        <v>4.2736730109942069</v>
      </c>
      <c r="G46" s="6">
        <v>20330</v>
      </c>
      <c r="H46" s="6">
        <v>596</v>
      </c>
      <c r="I46" s="25">
        <f>IFERROR(D46/H46,"")</f>
        <v>14.192953020134228</v>
      </c>
      <c r="J46" s="6">
        <v>115</v>
      </c>
      <c r="K46" s="25">
        <f>IFERROR(D46/J46,"")</f>
        <v>73.556521739130432</v>
      </c>
      <c r="L46" s="16">
        <v>31</v>
      </c>
      <c r="M46" s="25">
        <f>IFERROR(D46/L46,"")</f>
        <v>272.87096774193549</v>
      </c>
      <c r="N46" s="16">
        <v>21</v>
      </c>
      <c r="O46" s="69">
        <f t="shared" si="2"/>
        <v>2124.2857142857142</v>
      </c>
      <c r="P46" s="25">
        <f>IFERROR(D46/N46,"")</f>
        <v>402.8095238095238</v>
      </c>
      <c r="Q46" s="1"/>
      <c r="R46" s="1"/>
    </row>
    <row r="47" spans="1:18" customFormat="1">
      <c r="A47" s="1"/>
      <c r="B47" s="17">
        <v>5</v>
      </c>
      <c r="C47" s="27">
        <v>45883</v>
      </c>
      <c r="D47" s="71">
        <v>10329</v>
      </c>
      <c r="E47" s="33">
        <f t="shared" ref="E47:E71" si="3">IFERROR(C47-D47,"")</f>
        <v>35554</v>
      </c>
      <c r="F47" s="42">
        <f t="shared" si="1"/>
        <v>3.4421531610030014</v>
      </c>
      <c r="G47" s="6">
        <v>21225</v>
      </c>
      <c r="H47" s="6">
        <v>660</v>
      </c>
      <c r="I47" s="25">
        <f t="shared" ref="I47:I72" si="4">IFERROR(D47/H47,"")</f>
        <v>15.65</v>
      </c>
      <c r="J47" s="6">
        <v>122</v>
      </c>
      <c r="K47" s="25">
        <f t="shared" ref="K47:K72" si="5">IFERROR(D47/J47,"")</f>
        <v>84.663934426229503</v>
      </c>
      <c r="L47" s="16">
        <v>39</v>
      </c>
      <c r="M47" s="25">
        <f t="shared" ref="M47:M72" si="6">IFERROR(D47/L47,"")</f>
        <v>264.84615384615387</v>
      </c>
      <c r="N47" s="16">
        <v>15</v>
      </c>
      <c r="O47" s="69">
        <f t="shared" si="2"/>
        <v>3058.8666666666668</v>
      </c>
      <c r="P47" s="25">
        <f t="shared" ref="P47:P72" si="7">IFERROR(D47/N47,"")</f>
        <v>688.6</v>
      </c>
    </row>
    <row r="48" spans="1:18" customFormat="1">
      <c r="A48" s="1"/>
      <c r="B48" s="17">
        <v>6</v>
      </c>
      <c r="C48" s="27">
        <v>46283</v>
      </c>
      <c r="D48" s="71">
        <v>6883</v>
      </c>
      <c r="E48" s="33">
        <f t="shared" si="3"/>
        <v>39400</v>
      </c>
      <c r="F48" s="42">
        <f t="shared" si="1"/>
        <v>5.7242481476100542</v>
      </c>
      <c r="G48" s="6">
        <v>17136</v>
      </c>
      <c r="H48" s="6">
        <v>655</v>
      </c>
      <c r="I48" s="25">
        <f t="shared" si="4"/>
        <v>10.508396946564886</v>
      </c>
      <c r="J48" s="6">
        <v>89</v>
      </c>
      <c r="K48" s="25">
        <f t="shared" si="5"/>
        <v>77.337078651685388</v>
      </c>
      <c r="L48" s="16">
        <v>33</v>
      </c>
      <c r="M48" s="25">
        <f t="shared" si="6"/>
        <v>208.57575757575756</v>
      </c>
      <c r="N48" s="16">
        <v>22</v>
      </c>
      <c r="O48" s="69">
        <f t="shared" si="2"/>
        <v>2103.7727272727275</v>
      </c>
      <c r="P48" s="25">
        <f t="shared" si="7"/>
        <v>312.86363636363637</v>
      </c>
    </row>
    <row r="49" spans="1:16" customFormat="1">
      <c r="A49" s="1"/>
      <c r="B49" s="17">
        <v>7</v>
      </c>
      <c r="C49" s="27">
        <v>48180</v>
      </c>
      <c r="D49" s="71">
        <v>7623</v>
      </c>
      <c r="E49" s="33">
        <f t="shared" si="3"/>
        <v>40557</v>
      </c>
      <c r="F49" s="42">
        <f t="shared" si="1"/>
        <v>5.3203463203463199</v>
      </c>
      <c r="G49" s="6">
        <v>18225</v>
      </c>
      <c r="H49" s="6">
        <v>734</v>
      </c>
      <c r="I49" s="25">
        <f t="shared" si="4"/>
        <v>10.385558583106267</v>
      </c>
      <c r="J49" s="6">
        <v>99</v>
      </c>
      <c r="K49" s="25">
        <f t="shared" si="5"/>
        <v>77</v>
      </c>
      <c r="L49" s="16">
        <v>47</v>
      </c>
      <c r="M49" s="25">
        <f t="shared" si="6"/>
        <v>162.19148936170214</v>
      </c>
      <c r="N49" s="16">
        <v>17</v>
      </c>
      <c r="O49" s="69">
        <f t="shared" si="2"/>
        <v>2834.1176470588234</v>
      </c>
      <c r="P49" s="25">
        <f t="shared" si="7"/>
        <v>448.41176470588238</v>
      </c>
    </row>
    <row r="50" spans="1:16" customFormat="1">
      <c r="A50" s="1"/>
      <c r="B50" s="17">
        <v>8</v>
      </c>
      <c r="C50" s="27">
        <v>33167</v>
      </c>
      <c r="D50" s="71">
        <v>10691</v>
      </c>
      <c r="E50" s="33">
        <f t="shared" si="3"/>
        <v>22476</v>
      </c>
      <c r="F50" s="42">
        <f t="shared" si="1"/>
        <v>2.1023290618277057</v>
      </c>
      <c r="G50" s="6">
        <v>18425</v>
      </c>
      <c r="H50" s="6">
        <v>683</v>
      </c>
      <c r="I50" s="25">
        <f t="shared" si="4"/>
        <v>15.653001464128844</v>
      </c>
      <c r="J50" s="6">
        <v>84</v>
      </c>
      <c r="K50" s="25">
        <f t="shared" si="5"/>
        <v>127.27380952380952</v>
      </c>
      <c r="L50" s="16">
        <v>44</v>
      </c>
      <c r="M50" s="25">
        <f t="shared" si="6"/>
        <v>242.97727272727272</v>
      </c>
      <c r="N50" s="16">
        <v>13</v>
      </c>
      <c r="O50" s="69">
        <f t="shared" si="2"/>
        <v>2551.3076923076924</v>
      </c>
      <c r="P50" s="25">
        <f t="shared" si="7"/>
        <v>822.38461538461536</v>
      </c>
    </row>
    <row r="51" spans="1:16" customFormat="1">
      <c r="A51" s="1"/>
      <c r="B51" s="17">
        <v>9</v>
      </c>
      <c r="C51" s="27">
        <v>26556</v>
      </c>
      <c r="D51" s="71">
        <v>7554</v>
      </c>
      <c r="E51" s="33">
        <f t="shared" si="3"/>
        <v>19002</v>
      </c>
      <c r="F51" s="42">
        <f t="shared" si="1"/>
        <v>2.5154884829229549</v>
      </c>
      <c r="G51" s="6">
        <v>19449</v>
      </c>
      <c r="H51" s="6">
        <v>786</v>
      </c>
      <c r="I51" s="25">
        <f t="shared" si="4"/>
        <v>9.6106870229007626</v>
      </c>
      <c r="J51" s="6">
        <v>118</v>
      </c>
      <c r="K51" s="25">
        <f t="shared" si="5"/>
        <v>64.016949152542367</v>
      </c>
      <c r="L51" s="16">
        <v>31</v>
      </c>
      <c r="M51" s="25">
        <f t="shared" si="6"/>
        <v>243.67741935483872</v>
      </c>
      <c r="N51" s="16">
        <v>22</v>
      </c>
      <c r="O51" s="69">
        <f t="shared" si="2"/>
        <v>1207.090909090909</v>
      </c>
      <c r="P51" s="25">
        <f t="shared" si="7"/>
        <v>343.36363636363637</v>
      </c>
    </row>
    <row r="52" spans="1:16" customFormat="1">
      <c r="A52" s="1"/>
      <c r="B52" s="17">
        <v>10</v>
      </c>
      <c r="C52" s="27">
        <v>57259</v>
      </c>
      <c r="D52" s="71">
        <v>7088</v>
      </c>
      <c r="E52" s="33">
        <f t="shared" si="3"/>
        <v>50171</v>
      </c>
      <c r="F52" s="42">
        <f t="shared" si="1"/>
        <v>7.0783013544018063</v>
      </c>
      <c r="G52" s="6">
        <v>17000</v>
      </c>
      <c r="H52" s="6">
        <v>705</v>
      </c>
      <c r="I52" s="25">
        <f t="shared" si="4"/>
        <v>10.053900709219858</v>
      </c>
      <c r="J52" s="6">
        <v>85</v>
      </c>
      <c r="K52" s="25">
        <f t="shared" si="5"/>
        <v>83.388235294117649</v>
      </c>
      <c r="L52" s="16">
        <v>50</v>
      </c>
      <c r="M52" s="25">
        <f t="shared" si="6"/>
        <v>141.76</v>
      </c>
      <c r="N52" s="16">
        <v>17</v>
      </c>
      <c r="O52" s="69">
        <f t="shared" si="2"/>
        <v>3368.1764705882351</v>
      </c>
      <c r="P52" s="25">
        <f t="shared" si="7"/>
        <v>416.94117647058823</v>
      </c>
    </row>
    <row r="53" spans="1:16" customFormat="1">
      <c r="A53" s="1"/>
      <c r="B53" s="17">
        <v>11</v>
      </c>
      <c r="C53" s="27">
        <v>29590</v>
      </c>
      <c r="D53" s="71">
        <v>12962</v>
      </c>
      <c r="E53" s="33">
        <f t="shared" si="3"/>
        <v>16628</v>
      </c>
      <c r="F53" s="42">
        <f t="shared" si="1"/>
        <v>1.2828267242709459</v>
      </c>
      <c r="G53" s="6">
        <v>20402</v>
      </c>
      <c r="H53" s="6">
        <v>622</v>
      </c>
      <c r="I53" s="25">
        <f t="shared" si="4"/>
        <v>20.839228295819936</v>
      </c>
      <c r="J53" s="6">
        <v>102</v>
      </c>
      <c r="K53" s="25">
        <f t="shared" si="5"/>
        <v>127.07843137254902</v>
      </c>
      <c r="L53" s="16">
        <v>31</v>
      </c>
      <c r="M53" s="25">
        <f t="shared" si="6"/>
        <v>418.12903225806451</v>
      </c>
      <c r="N53" s="16">
        <v>19</v>
      </c>
      <c r="O53" s="69">
        <f t="shared" si="2"/>
        <v>1557.3684210526317</v>
      </c>
      <c r="P53" s="25">
        <f t="shared" si="7"/>
        <v>682.21052631578948</v>
      </c>
    </row>
    <row r="54" spans="1:16" customFormat="1">
      <c r="A54" s="1"/>
      <c r="B54" s="17">
        <v>12</v>
      </c>
      <c r="C54" s="27">
        <v>31296</v>
      </c>
      <c r="D54" s="71">
        <v>9951</v>
      </c>
      <c r="E54" s="33">
        <f t="shared" si="3"/>
        <v>21345</v>
      </c>
      <c r="F54" s="42">
        <f t="shared" si="1"/>
        <v>2.1450105517033462</v>
      </c>
      <c r="G54" s="6">
        <v>20174</v>
      </c>
      <c r="H54" s="6">
        <v>643</v>
      </c>
      <c r="I54" s="25">
        <f t="shared" si="4"/>
        <v>15.475894245723172</v>
      </c>
      <c r="J54" s="6">
        <v>105</v>
      </c>
      <c r="K54" s="25">
        <f t="shared" si="5"/>
        <v>94.771428571428572</v>
      </c>
      <c r="L54" s="16">
        <v>34</v>
      </c>
      <c r="M54" s="25">
        <f t="shared" si="6"/>
        <v>292.6764705882353</v>
      </c>
      <c r="N54" s="16">
        <v>14</v>
      </c>
      <c r="O54" s="69">
        <f t="shared" si="2"/>
        <v>2235.4285714285716</v>
      </c>
      <c r="P54" s="25">
        <f t="shared" si="7"/>
        <v>710.78571428571433</v>
      </c>
    </row>
    <row r="55" spans="1:16" customFormat="1">
      <c r="A55" s="1"/>
      <c r="B55" s="17">
        <v>13</v>
      </c>
      <c r="C55" s="27">
        <v>42289</v>
      </c>
      <c r="D55" s="71">
        <v>13255</v>
      </c>
      <c r="E55" s="33">
        <f t="shared" si="3"/>
        <v>29034</v>
      </c>
      <c r="F55" s="42">
        <f t="shared" si="1"/>
        <v>2.1904187099207846</v>
      </c>
      <c r="G55" s="6">
        <v>19600</v>
      </c>
      <c r="H55" s="6">
        <v>685</v>
      </c>
      <c r="I55" s="25">
        <f t="shared" si="4"/>
        <v>19.350364963503651</v>
      </c>
      <c r="J55" s="6">
        <v>86</v>
      </c>
      <c r="K55" s="25">
        <f t="shared" si="5"/>
        <v>154.12790697674419</v>
      </c>
      <c r="L55" s="16">
        <v>45</v>
      </c>
      <c r="M55" s="25">
        <f t="shared" si="6"/>
        <v>294.55555555555554</v>
      </c>
      <c r="N55" s="16">
        <v>16</v>
      </c>
      <c r="O55" s="69">
        <f t="shared" si="2"/>
        <v>2643.0625</v>
      </c>
      <c r="P55" s="25">
        <f t="shared" si="7"/>
        <v>828.4375</v>
      </c>
    </row>
    <row r="56" spans="1:16" customFormat="1">
      <c r="A56" s="1"/>
      <c r="B56" s="17">
        <v>14</v>
      </c>
      <c r="C56" s="27">
        <v>55142</v>
      </c>
      <c r="D56" s="71">
        <v>8747</v>
      </c>
      <c r="E56" s="33">
        <f t="shared" si="3"/>
        <v>46395</v>
      </c>
      <c r="F56" s="42">
        <f t="shared" si="1"/>
        <v>5.3041042643191956</v>
      </c>
      <c r="G56" s="6">
        <v>15951</v>
      </c>
      <c r="H56" s="6">
        <v>608</v>
      </c>
      <c r="I56" s="25">
        <f t="shared" si="4"/>
        <v>14.386513157894736</v>
      </c>
      <c r="J56" s="6">
        <v>101</v>
      </c>
      <c r="K56" s="25">
        <f t="shared" si="5"/>
        <v>86.603960396039611</v>
      </c>
      <c r="L56" s="16">
        <v>32</v>
      </c>
      <c r="M56" s="25">
        <f t="shared" si="6"/>
        <v>273.34375</v>
      </c>
      <c r="N56" s="16">
        <v>17</v>
      </c>
      <c r="O56" s="69">
        <f t="shared" si="2"/>
        <v>3243.6470588235293</v>
      </c>
      <c r="P56" s="25">
        <f t="shared" si="7"/>
        <v>514.52941176470586</v>
      </c>
    </row>
    <row r="57" spans="1:16" customFormat="1">
      <c r="A57" s="1"/>
      <c r="B57" s="17">
        <v>15</v>
      </c>
      <c r="C57" s="27">
        <v>28399</v>
      </c>
      <c r="D57" s="71">
        <v>13577</v>
      </c>
      <c r="E57" s="33">
        <f t="shared" si="3"/>
        <v>14822</v>
      </c>
      <c r="F57" s="42">
        <f t="shared" si="1"/>
        <v>1.0916991971716874</v>
      </c>
      <c r="G57" s="6">
        <v>15392</v>
      </c>
      <c r="H57" s="6">
        <v>594</v>
      </c>
      <c r="I57" s="25">
        <f t="shared" si="4"/>
        <v>22.856902356902356</v>
      </c>
      <c r="J57" s="6">
        <v>101</v>
      </c>
      <c r="K57" s="25">
        <f t="shared" si="5"/>
        <v>134.42574257425741</v>
      </c>
      <c r="L57" s="16">
        <v>48</v>
      </c>
      <c r="M57" s="25">
        <f t="shared" si="6"/>
        <v>282.85416666666669</v>
      </c>
      <c r="N57" s="16">
        <v>22</v>
      </c>
      <c r="O57" s="69">
        <f t="shared" si="2"/>
        <v>1290.8636363636363</v>
      </c>
      <c r="P57" s="25">
        <f t="shared" si="7"/>
        <v>617.13636363636363</v>
      </c>
    </row>
    <row r="58" spans="1:16" customFormat="1">
      <c r="A58" s="1"/>
      <c r="B58" s="17">
        <v>16</v>
      </c>
      <c r="C58" s="27">
        <v>32875</v>
      </c>
      <c r="D58" s="71">
        <v>8138</v>
      </c>
      <c r="E58" s="33">
        <f t="shared" si="3"/>
        <v>24737</v>
      </c>
      <c r="F58" s="42">
        <f t="shared" si="1"/>
        <v>3.0396903416072747</v>
      </c>
      <c r="G58" s="6">
        <v>15180</v>
      </c>
      <c r="H58" s="6">
        <v>612</v>
      </c>
      <c r="I58" s="25">
        <f t="shared" si="4"/>
        <v>13.297385620915033</v>
      </c>
      <c r="J58" s="6">
        <v>94</v>
      </c>
      <c r="K58" s="25">
        <f t="shared" si="5"/>
        <v>86.574468085106389</v>
      </c>
      <c r="L58" s="16">
        <v>44</v>
      </c>
      <c r="M58" s="25">
        <f t="shared" si="6"/>
        <v>184.95454545454547</v>
      </c>
      <c r="N58" s="16">
        <v>18</v>
      </c>
      <c r="O58" s="69">
        <f t="shared" si="2"/>
        <v>1826.3888888888889</v>
      </c>
      <c r="P58" s="25">
        <f t="shared" si="7"/>
        <v>452.11111111111109</v>
      </c>
    </row>
    <row r="59" spans="1:16" customFormat="1">
      <c r="A59" s="1"/>
      <c r="B59" s="17">
        <v>17</v>
      </c>
      <c r="C59" s="27">
        <v>42449</v>
      </c>
      <c r="D59" s="71">
        <v>8350</v>
      </c>
      <c r="E59" s="33">
        <f t="shared" si="3"/>
        <v>34099</v>
      </c>
      <c r="F59" s="42">
        <f t="shared" si="1"/>
        <v>4.0837125748502991</v>
      </c>
      <c r="G59" s="6">
        <v>19533</v>
      </c>
      <c r="H59" s="6">
        <v>730</v>
      </c>
      <c r="I59" s="25">
        <f t="shared" si="4"/>
        <v>11.438356164383562</v>
      </c>
      <c r="J59" s="6">
        <v>108</v>
      </c>
      <c r="K59" s="25">
        <f t="shared" si="5"/>
        <v>77.31481481481481</v>
      </c>
      <c r="L59" s="16">
        <v>31</v>
      </c>
      <c r="M59" s="25">
        <f t="shared" si="6"/>
        <v>269.35483870967744</v>
      </c>
      <c r="N59" s="16">
        <v>17</v>
      </c>
      <c r="O59" s="69">
        <f t="shared" si="2"/>
        <v>2497</v>
      </c>
      <c r="P59" s="25">
        <f t="shared" si="7"/>
        <v>491.1764705882353</v>
      </c>
    </row>
    <row r="60" spans="1:16" customFormat="1">
      <c r="A60" s="1"/>
      <c r="B60" s="17">
        <v>18</v>
      </c>
      <c r="C60" s="27">
        <v>37459</v>
      </c>
      <c r="D60" s="71">
        <v>13698</v>
      </c>
      <c r="E60" s="33">
        <f t="shared" si="3"/>
        <v>23761</v>
      </c>
      <c r="F60" s="42">
        <f t="shared" si="1"/>
        <v>1.7346327931084831</v>
      </c>
      <c r="G60" s="6">
        <v>21375</v>
      </c>
      <c r="H60" s="6">
        <v>668</v>
      </c>
      <c r="I60" s="25">
        <f t="shared" si="4"/>
        <v>20.505988023952096</v>
      </c>
      <c r="J60" s="6">
        <v>95</v>
      </c>
      <c r="K60" s="25">
        <f t="shared" si="5"/>
        <v>144.18947368421053</v>
      </c>
      <c r="L60" s="16">
        <v>40</v>
      </c>
      <c r="M60" s="25">
        <f t="shared" si="6"/>
        <v>342.45</v>
      </c>
      <c r="N60" s="16">
        <v>19</v>
      </c>
      <c r="O60" s="69">
        <f t="shared" si="2"/>
        <v>1971.5263157894738</v>
      </c>
      <c r="P60" s="25">
        <f t="shared" si="7"/>
        <v>720.9473684210526</v>
      </c>
    </row>
    <row r="61" spans="1:16" customFormat="1">
      <c r="A61" s="1"/>
      <c r="B61" s="17">
        <v>19</v>
      </c>
      <c r="C61" s="27">
        <v>33290</v>
      </c>
      <c r="D61" s="71">
        <v>8494</v>
      </c>
      <c r="E61" s="33">
        <f t="shared" si="3"/>
        <v>24796</v>
      </c>
      <c r="F61" s="42">
        <f t="shared" si="1"/>
        <v>2.9192371085472097</v>
      </c>
      <c r="G61" s="6">
        <v>20225</v>
      </c>
      <c r="H61" s="6">
        <v>752</v>
      </c>
      <c r="I61" s="25">
        <f t="shared" si="4"/>
        <v>11.295212765957446</v>
      </c>
      <c r="J61" s="6">
        <v>86</v>
      </c>
      <c r="K61" s="25">
        <f t="shared" si="5"/>
        <v>98.767441860465112</v>
      </c>
      <c r="L61" s="16">
        <v>49</v>
      </c>
      <c r="M61" s="25">
        <f t="shared" si="6"/>
        <v>173.34693877551021</v>
      </c>
      <c r="N61" s="16">
        <v>13</v>
      </c>
      <c r="O61" s="69">
        <f t="shared" si="2"/>
        <v>2560.7692307692309</v>
      </c>
      <c r="P61" s="25">
        <f t="shared" si="7"/>
        <v>653.38461538461536</v>
      </c>
    </row>
    <row r="62" spans="1:16" customFormat="1">
      <c r="A62" s="1"/>
      <c r="B62" s="17">
        <v>20</v>
      </c>
      <c r="C62" s="27">
        <v>50612</v>
      </c>
      <c r="D62" s="71">
        <v>12898</v>
      </c>
      <c r="E62" s="33">
        <f t="shared" si="3"/>
        <v>37714</v>
      </c>
      <c r="F62" s="42">
        <f t="shared" si="1"/>
        <v>2.9240192277872539</v>
      </c>
      <c r="G62" s="6">
        <v>14903</v>
      </c>
      <c r="H62" s="6">
        <v>680</v>
      </c>
      <c r="I62" s="25">
        <f t="shared" si="4"/>
        <v>18.96764705882353</v>
      </c>
      <c r="J62" s="6">
        <v>97</v>
      </c>
      <c r="K62" s="25">
        <f t="shared" si="5"/>
        <v>132.96907216494844</v>
      </c>
      <c r="L62" s="16">
        <v>45</v>
      </c>
      <c r="M62" s="25">
        <f t="shared" si="6"/>
        <v>286.62222222222221</v>
      </c>
      <c r="N62" s="16">
        <v>20</v>
      </c>
      <c r="O62" s="69">
        <f t="shared" si="2"/>
        <v>2530.6</v>
      </c>
      <c r="P62" s="25">
        <f t="shared" si="7"/>
        <v>644.9</v>
      </c>
    </row>
    <row r="63" spans="1:16" customFormat="1">
      <c r="A63" s="1"/>
      <c r="B63" s="17">
        <v>21</v>
      </c>
      <c r="C63" s="27">
        <v>45596</v>
      </c>
      <c r="D63" s="71">
        <v>12129</v>
      </c>
      <c r="E63" s="33">
        <f t="shared" si="3"/>
        <v>33467</v>
      </c>
      <c r="F63" s="42">
        <f t="shared" si="1"/>
        <v>2.7592546788688268</v>
      </c>
      <c r="G63" s="6">
        <v>17533</v>
      </c>
      <c r="H63" s="6">
        <v>658</v>
      </c>
      <c r="I63" s="25">
        <f t="shared" si="4"/>
        <v>18.433130699088146</v>
      </c>
      <c r="J63" s="6">
        <v>118</v>
      </c>
      <c r="K63" s="25">
        <f t="shared" si="5"/>
        <v>102.78813559322033</v>
      </c>
      <c r="L63" s="16">
        <v>32</v>
      </c>
      <c r="M63" s="25">
        <f t="shared" si="6"/>
        <v>379.03125</v>
      </c>
      <c r="N63" s="16">
        <v>19</v>
      </c>
      <c r="O63" s="69">
        <f t="shared" si="2"/>
        <v>2399.7894736842104</v>
      </c>
      <c r="P63" s="25">
        <f t="shared" si="7"/>
        <v>638.36842105263156</v>
      </c>
    </row>
    <row r="64" spans="1:16" customFormat="1">
      <c r="A64" s="1"/>
      <c r="B64" s="17">
        <v>22</v>
      </c>
      <c r="C64" s="27">
        <v>43240</v>
      </c>
      <c r="D64" s="71">
        <v>9633</v>
      </c>
      <c r="E64" s="33">
        <f t="shared" si="3"/>
        <v>33607</v>
      </c>
      <c r="F64" s="42">
        <f t="shared" si="1"/>
        <v>3.4887366344856225</v>
      </c>
      <c r="G64" s="6">
        <v>20465</v>
      </c>
      <c r="H64" s="6">
        <v>658</v>
      </c>
      <c r="I64" s="25">
        <f t="shared" si="4"/>
        <v>14.639817629179332</v>
      </c>
      <c r="J64" s="6">
        <v>101</v>
      </c>
      <c r="K64" s="25">
        <f t="shared" si="5"/>
        <v>95.376237623762378</v>
      </c>
      <c r="L64" s="16">
        <v>39</v>
      </c>
      <c r="M64" s="25">
        <f t="shared" si="6"/>
        <v>247</v>
      </c>
      <c r="N64" s="16">
        <v>20</v>
      </c>
      <c r="O64" s="69">
        <f t="shared" si="2"/>
        <v>2162</v>
      </c>
      <c r="P64" s="25">
        <f t="shared" si="7"/>
        <v>481.65</v>
      </c>
    </row>
    <row r="65" spans="1:16" customFormat="1">
      <c r="A65" s="1"/>
      <c r="B65" s="17">
        <v>23</v>
      </c>
      <c r="C65" s="27">
        <v>38546</v>
      </c>
      <c r="D65" s="71">
        <v>12892</v>
      </c>
      <c r="E65" s="33">
        <f t="shared" si="3"/>
        <v>25654</v>
      </c>
      <c r="F65" s="42">
        <f t="shared" si="1"/>
        <v>1.9899162271175923</v>
      </c>
      <c r="G65" s="6">
        <v>20366</v>
      </c>
      <c r="H65" s="6">
        <v>816</v>
      </c>
      <c r="I65" s="25">
        <f t="shared" si="4"/>
        <v>15.799019607843137</v>
      </c>
      <c r="J65" s="6">
        <v>102</v>
      </c>
      <c r="K65" s="25">
        <f t="shared" si="5"/>
        <v>126.3921568627451</v>
      </c>
      <c r="L65" s="16">
        <v>34</v>
      </c>
      <c r="M65" s="25">
        <f t="shared" si="6"/>
        <v>379.1764705882353</v>
      </c>
      <c r="N65" s="16">
        <v>21</v>
      </c>
      <c r="O65" s="69">
        <f t="shared" si="2"/>
        <v>1835.5238095238096</v>
      </c>
      <c r="P65" s="25">
        <f t="shared" si="7"/>
        <v>613.90476190476193</v>
      </c>
    </row>
    <row r="66" spans="1:16" customFormat="1">
      <c r="A66" s="1"/>
      <c r="B66" s="17">
        <v>24</v>
      </c>
      <c r="C66" s="27">
        <v>41052</v>
      </c>
      <c r="D66" s="71">
        <v>7746</v>
      </c>
      <c r="E66" s="33">
        <f t="shared" si="3"/>
        <v>33306</v>
      </c>
      <c r="F66" s="42">
        <f t="shared" si="1"/>
        <v>4.2997676219984511</v>
      </c>
      <c r="G66" s="6">
        <v>17090</v>
      </c>
      <c r="H66" s="6">
        <v>618</v>
      </c>
      <c r="I66" s="25">
        <f t="shared" si="4"/>
        <v>12.533980582524272</v>
      </c>
      <c r="J66" s="6">
        <v>103</v>
      </c>
      <c r="K66" s="25">
        <f t="shared" si="5"/>
        <v>75.203883495145632</v>
      </c>
      <c r="L66" s="16">
        <v>46</v>
      </c>
      <c r="M66" s="25">
        <f t="shared" si="6"/>
        <v>168.39130434782609</v>
      </c>
      <c r="N66" s="16">
        <v>21</v>
      </c>
      <c r="O66" s="69">
        <f t="shared" si="2"/>
        <v>1954.8571428571429</v>
      </c>
      <c r="P66" s="25">
        <f t="shared" si="7"/>
        <v>368.85714285714283</v>
      </c>
    </row>
    <row r="67" spans="1:16" customFormat="1">
      <c r="A67" s="1"/>
      <c r="B67" s="17">
        <v>25</v>
      </c>
      <c r="C67" s="27">
        <v>40747</v>
      </c>
      <c r="D67" s="71">
        <v>12866</v>
      </c>
      <c r="E67" s="33">
        <f t="shared" si="3"/>
        <v>27881</v>
      </c>
      <c r="F67" s="42">
        <f t="shared" si="1"/>
        <v>2.1670293797606095</v>
      </c>
      <c r="G67" s="6">
        <v>17109</v>
      </c>
      <c r="H67" s="6">
        <v>675</v>
      </c>
      <c r="I67" s="25">
        <f t="shared" si="4"/>
        <v>19.060740740740741</v>
      </c>
      <c r="J67" s="6">
        <v>118</v>
      </c>
      <c r="K67" s="25">
        <f t="shared" si="5"/>
        <v>109.03389830508475</v>
      </c>
      <c r="L67" s="16">
        <v>35</v>
      </c>
      <c r="M67" s="25">
        <f t="shared" si="6"/>
        <v>367.6</v>
      </c>
      <c r="N67" s="16">
        <v>13</v>
      </c>
      <c r="O67" s="69">
        <f t="shared" si="2"/>
        <v>3134.3846153846152</v>
      </c>
      <c r="P67" s="25">
        <f t="shared" si="7"/>
        <v>989.69230769230774</v>
      </c>
    </row>
    <row r="68" spans="1:16" customFormat="1">
      <c r="A68" s="1"/>
      <c r="B68" s="17">
        <v>26</v>
      </c>
      <c r="C68" s="27">
        <v>31348</v>
      </c>
      <c r="D68" s="71">
        <v>8883</v>
      </c>
      <c r="E68" s="33">
        <f t="shared" si="3"/>
        <v>22465</v>
      </c>
      <c r="F68" s="42">
        <f t="shared" si="1"/>
        <v>2.5289879545198692</v>
      </c>
      <c r="G68" s="6">
        <v>16168</v>
      </c>
      <c r="H68" s="6">
        <v>680</v>
      </c>
      <c r="I68" s="25">
        <f t="shared" si="4"/>
        <v>13.063235294117646</v>
      </c>
      <c r="J68" s="6">
        <v>113</v>
      </c>
      <c r="K68" s="25">
        <f t="shared" si="5"/>
        <v>78.610619469026545</v>
      </c>
      <c r="L68" s="16">
        <v>31</v>
      </c>
      <c r="M68" s="25">
        <f t="shared" si="6"/>
        <v>286.54838709677421</v>
      </c>
      <c r="N68" s="16">
        <v>20</v>
      </c>
      <c r="O68" s="69">
        <f t="shared" si="2"/>
        <v>1567.4</v>
      </c>
      <c r="P68" s="25">
        <f t="shared" si="7"/>
        <v>444.15</v>
      </c>
    </row>
    <row r="69" spans="1:16" customFormat="1">
      <c r="A69" s="1"/>
      <c r="B69" s="17">
        <v>27</v>
      </c>
      <c r="C69" s="27">
        <v>40114</v>
      </c>
      <c r="D69" s="71">
        <v>14117</v>
      </c>
      <c r="E69" s="33">
        <f t="shared" si="3"/>
        <v>25997</v>
      </c>
      <c r="F69" s="42">
        <f t="shared" si="1"/>
        <v>1.8415385705178153</v>
      </c>
      <c r="G69" s="6">
        <v>14837</v>
      </c>
      <c r="H69" s="6">
        <v>788</v>
      </c>
      <c r="I69" s="25">
        <f t="shared" si="4"/>
        <v>17.914974619289339</v>
      </c>
      <c r="J69" s="6">
        <v>95</v>
      </c>
      <c r="K69" s="25">
        <f t="shared" si="5"/>
        <v>148.6</v>
      </c>
      <c r="L69" s="16">
        <v>45</v>
      </c>
      <c r="M69" s="25">
        <f t="shared" si="6"/>
        <v>313.71111111111111</v>
      </c>
      <c r="N69" s="16">
        <v>16</v>
      </c>
      <c r="O69" s="69">
        <f t="shared" si="2"/>
        <v>2507.125</v>
      </c>
      <c r="P69" s="25">
        <f t="shared" si="7"/>
        <v>882.3125</v>
      </c>
    </row>
    <row r="70" spans="1:16" customFormat="1">
      <c r="A70" s="1"/>
      <c r="B70" s="17">
        <v>28</v>
      </c>
      <c r="C70" s="27">
        <v>31578</v>
      </c>
      <c r="D70" s="71">
        <v>11336</v>
      </c>
      <c r="E70" s="33">
        <f t="shared" si="3"/>
        <v>20242</v>
      </c>
      <c r="F70" s="42">
        <f t="shared" si="1"/>
        <v>1.7856386732533522</v>
      </c>
      <c r="G70" s="6">
        <v>19796</v>
      </c>
      <c r="H70" s="6">
        <v>614</v>
      </c>
      <c r="I70" s="25">
        <f t="shared" si="4"/>
        <v>18.462540716612377</v>
      </c>
      <c r="J70" s="6">
        <v>93</v>
      </c>
      <c r="K70" s="25">
        <f t="shared" si="5"/>
        <v>121.89247311827957</v>
      </c>
      <c r="L70" s="16">
        <v>51</v>
      </c>
      <c r="M70" s="25">
        <f t="shared" si="6"/>
        <v>222.27450980392157</v>
      </c>
      <c r="N70" s="16">
        <v>19</v>
      </c>
      <c r="O70" s="69">
        <f t="shared" si="2"/>
        <v>1662</v>
      </c>
      <c r="P70" s="25">
        <f t="shared" si="7"/>
        <v>596.63157894736844</v>
      </c>
    </row>
    <row r="71" spans="1:16" customFormat="1">
      <c r="A71" s="1"/>
      <c r="B71" s="17">
        <v>29</v>
      </c>
      <c r="C71" s="27">
        <v>30686</v>
      </c>
      <c r="D71" s="71">
        <v>6854</v>
      </c>
      <c r="E71" s="33">
        <f t="shared" si="3"/>
        <v>23832</v>
      </c>
      <c r="F71" s="42">
        <f t="shared" si="1"/>
        <v>3.4770936679311353</v>
      </c>
      <c r="G71" s="6">
        <v>20803</v>
      </c>
      <c r="H71" s="6">
        <v>685</v>
      </c>
      <c r="I71" s="25">
        <f t="shared" si="4"/>
        <v>10.005839416058395</v>
      </c>
      <c r="J71" s="6">
        <v>94</v>
      </c>
      <c r="K71" s="25">
        <f t="shared" si="5"/>
        <v>72.914893617021278</v>
      </c>
      <c r="L71" s="16">
        <v>51</v>
      </c>
      <c r="M71" s="25">
        <f t="shared" si="6"/>
        <v>134.39215686274511</v>
      </c>
      <c r="N71" s="16">
        <v>16</v>
      </c>
      <c r="O71" s="69">
        <f t="shared" si="2"/>
        <v>1917.875</v>
      </c>
      <c r="P71" s="25">
        <f t="shared" si="7"/>
        <v>428.375</v>
      </c>
    </row>
    <row r="72" spans="1:16" customFormat="1">
      <c r="A72" s="1"/>
      <c r="B72" s="17">
        <v>30</v>
      </c>
      <c r="C72" s="27">
        <v>39323</v>
      </c>
      <c r="D72" s="71">
        <v>9616</v>
      </c>
      <c r="E72" s="33">
        <f>IFERROR(C72-D72,"")</f>
        <v>29707</v>
      </c>
      <c r="F72" s="42">
        <f t="shared" si="1"/>
        <v>3.0893302828618969</v>
      </c>
      <c r="G72" s="6">
        <v>20767</v>
      </c>
      <c r="H72" s="6">
        <v>667</v>
      </c>
      <c r="I72" s="25">
        <f t="shared" si="4"/>
        <v>14.416791604197901</v>
      </c>
      <c r="J72" s="6">
        <v>93</v>
      </c>
      <c r="K72" s="25">
        <f t="shared" si="5"/>
        <v>103.39784946236558</v>
      </c>
      <c r="L72" s="16">
        <v>41</v>
      </c>
      <c r="M72" s="25">
        <f t="shared" si="6"/>
        <v>234.53658536585365</v>
      </c>
      <c r="N72" s="16">
        <v>20</v>
      </c>
      <c r="O72" s="69">
        <f t="shared" si="2"/>
        <v>1966.15</v>
      </c>
      <c r="P72" s="25">
        <f t="shared" si="7"/>
        <v>480.8</v>
      </c>
    </row>
    <row r="73" spans="1:16" customFormat="1">
      <c r="A73" s="1"/>
      <c r="B73" s="17">
        <v>31</v>
      </c>
      <c r="C73" s="27">
        <v>46688</v>
      </c>
      <c r="D73" s="71">
        <v>9072</v>
      </c>
      <c r="E73" s="33">
        <f t="shared" si="0"/>
        <v>37616</v>
      </c>
      <c r="F73" s="42">
        <f t="shared" si="1"/>
        <v>4.1463844797178133</v>
      </c>
      <c r="G73" s="6">
        <v>21225</v>
      </c>
      <c r="H73" s="6">
        <v>660</v>
      </c>
      <c r="I73" s="25">
        <f t="shared" ref="I73:I94" si="8">IFERROR(D73/H73,"")</f>
        <v>13.745454545454546</v>
      </c>
      <c r="J73" s="6">
        <v>122</v>
      </c>
      <c r="K73" s="25">
        <f t="shared" ref="K73:K94" si="9">IFERROR(D73/J73,"")</f>
        <v>74.360655737704917</v>
      </c>
      <c r="L73" s="16">
        <v>39</v>
      </c>
      <c r="M73" s="25">
        <f t="shared" ref="M73:M94" si="10">IFERROR(D73/L73,"")</f>
        <v>232.61538461538461</v>
      </c>
      <c r="N73" s="16">
        <v>15</v>
      </c>
      <c r="O73" s="69">
        <f t="shared" si="2"/>
        <v>3112.5333333333333</v>
      </c>
      <c r="P73" s="25">
        <f t="shared" ref="P73:P94" si="11">IFERROR(D73/N73,"")</f>
        <v>604.79999999999995</v>
      </c>
    </row>
    <row r="74" spans="1:16" customFormat="1">
      <c r="A74" s="1"/>
      <c r="B74" s="17">
        <v>32</v>
      </c>
      <c r="C74" s="27">
        <v>52649</v>
      </c>
      <c r="D74" s="71">
        <v>10168</v>
      </c>
      <c r="E74" s="33">
        <f t="shared" si="0"/>
        <v>42481</v>
      </c>
      <c r="F74" s="42">
        <f t="shared" si="1"/>
        <v>4.1779110936270651</v>
      </c>
      <c r="G74" s="6">
        <v>17136</v>
      </c>
      <c r="H74" s="6">
        <v>655</v>
      </c>
      <c r="I74" s="25">
        <f t="shared" si="8"/>
        <v>15.523664122137404</v>
      </c>
      <c r="J74" s="6">
        <v>89</v>
      </c>
      <c r="K74" s="25">
        <f t="shared" si="9"/>
        <v>114.24719101123596</v>
      </c>
      <c r="L74" s="16">
        <v>33</v>
      </c>
      <c r="M74" s="25">
        <f t="shared" si="10"/>
        <v>308.12121212121212</v>
      </c>
      <c r="N74" s="16">
        <v>22</v>
      </c>
      <c r="O74" s="69">
        <f t="shared" si="2"/>
        <v>2393.1363636363635</v>
      </c>
      <c r="P74" s="25">
        <f t="shared" si="11"/>
        <v>462.18181818181819</v>
      </c>
    </row>
    <row r="75" spans="1:16" customFormat="1">
      <c r="A75" s="1"/>
      <c r="B75" s="17">
        <v>33</v>
      </c>
      <c r="C75" s="27">
        <v>44043</v>
      </c>
      <c r="D75" s="71">
        <v>8780</v>
      </c>
      <c r="E75" s="33">
        <f t="shared" si="0"/>
        <v>35263</v>
      </c>
      <c r="F75" s="42">
        <f t="shared" si="1"/>
        <v>4.0162870159453306</v>
      </c>
      <c r="G75" s="6">
        <v>18225</v>
      </c>
      <c r="H75" s="6">
        <v>734</v>
      </c>
      <c r="I75" s="25">
        <f t="shared" si="8"/>
        <v>11.961852861035423</v>
      </c>
      <c r="J75" s="6">
        <v>99</v>
      </c>
      <c r="K75" s="25">
        <f t="shared" si="9"/>
        <v>88.686868686868692</v>
      </c>
      <c r="L75" s="16">
        <v>47</v>
      </c>
      <c r="M75" s="25">
        <f t="shared" si="10"/>
        <v>186.80851063829786</v>
      </c>
      <c r="N75" s="16">
        <v>17</v>
      </c>
      <c r="O75" s="69">
        <f t="shared" si="2"/>
        <v>2590.7647058823532</v>
      </c>
      <c r="P75" s="25">
        <f t="shared" si="11"/>
        <v>516.47058823529414</v>
      </c>
    </row>
    <row r="76" spans="1:16" customFormat="1">
      <c r="A76" s="1"/>
      <c r="B76" s="17">
        <v>34</v>
      </c>
      <c r="C76" s="27">
        <v>47320</v>
      </c>
      <c r="D76" s="71">
        <v>7131</v>
      </c>
      <c r="E76" s="33">
        <f t="shared" si="0"/>
        <v>40189</v>
      </c>
      <c r="F76" s="42">
        <f t="shared" si="1"/>
        <v>5.6358154536530645</v>
      </c>
      <c r="G76" s="6">
        <v>18425</v>
      </c>
      <c r="H76" s="6">
        <v>683</v>
      </c>
      <c r="I76" s="25">
        <f t="shared" si="8"/>
        <v>10.440702781844802</v>
      </c>
      <c r="J76" s="6">
        <v>84</v>
      </c>
      <c r="K76" s="25">
        <f t="shared" si="9"/>
        <v>84.892857142857139</v>
      </c>
      <c r="L76" s="16">
        <v>44</v>
      </c>
      <c r="M76" s="25">
        <f t="shared" si="10"/>
        <v>162.06818181818181</v>
      </c>
      <c r="N76" s="16">
        <v>13</v>
      </c>
      <c r="O76" s="69">
        <f t="shared" si="2"/>
        <v>3640</v>
      </c>
      <c r="P76" s="25">
        <f t="shared" si="11"/>
        <v>548.53846153846155</v>
      </c>
    </row>
    <row r="77" spans="1:16" customFormat="1">
      <c r="A77" s="1"/>
      <c r="B77" s="17">
        <v>35</v>
      </c>
      <c r="C77" s="27">
        <v>46238</v>
      </c>
      <c r="D77" s="71">
        <v>11629</v>
      </c>
      <c r="E77" s="33">
        <f t="shared" si="0"/>
        <v>34609</v>
      </c>
      <c r="F77" s="42">
        <f t="shared" si="1"/>
        <v>2.976094247140769</v>
      </c>
      <c r="G77" s="6">
        <v>19449</v>
      </c>
      <c r="H77" s="6">
        <v>786</v>
      </c>
      <c r="I77" s="25">
        <f t="shared" si="8"/>
        <v>14.795165394402035</v>
      </c>
      <c r="J77" s="6">
        <v>118</v>
      </c>
      <c r="K77" s="25">
        <f t="shared" si="9"/>
        <v>98.550847457627114</v>
      </c>
      <c r="L77" s="16">
        <v>31</v>
      </c>
      <c r="M77" s="25">
        <f t="shared" si="10"/>
        <v>375.12903225806451</v>
      </c>
      <c r="N77" s="16">
        <v>22</v>
      </c>
      <c r="O77" s="69">
        <f t="shared" si="2"/>
        <v>2101.7272727272725</v>
      </c>
      <c r="P77" s="25">
        <f t="shared" si="11"/>
        <v>528.59090909090912</v>
      </c>
    </row>
    <row r="78" spans="1:16" customFormat="1">
      <c r="A78" s="1"/>
      <c r="B78" s="17">
        <v>36</v>
      </c>
      <c r="C78" s="27">
        <v>32358</v>
      </c>
      <c r="D78" s="71">
        <v>13260</v>
      </c>
      <c r="E78" s="33">
        <f t="shared" si="0"/>
        <v>19098</v>
      </c>
      <c r="F78" s="42">
        <f t="shared" si="1"/>
        <v>1.4402714932126697</v>
      </c>
      <c r="G78" s="6">
        <v>17000</v>
      </c>
      <c r="H78" s="6">
        <v>705</v>
      </c>
      <c r="I78" s="25">
        <f t="shared" si="8"/>
        <v>18.808510638297872</v>
      </c>
      <c r="J78" s="6">
        <v>85</v>
      </c>
      <c r="K78" s="25">
        <f t="shared" si="9"/>
        <v>156</v>
      </c>
      <c r="L78" s="16">
        <v>50</v>
      </c>
      <c r="M78" s="25">
        <f t="shared" si="10"/>
        <v>265.2</v>
      </c>
      <c r="N78" s="16">
        <v>17</v>
      </c>
      <c r="O78" s="69">
        <f t="shared" si="2"/>
        <v>1903.4117647058824</v>
      </c>
      <c r="P78" s="25">
        <f t="shared" si="11"/>
        <v>780</v>
      </c>
    </row>
    <row r="79" spans="1:16" customFormat="1">
      <c r="A79" s="1"/>
      <c r="B79" s="17">
        <v>37</v>
      </c>
      <c r="C79" s="27">
        <v>43060</v>
      </c>
      <c r="D79" s="71">
        <v>8528</v>
      </c>
      <c r="E79" s="33">
        <f t="shared" si="0"/>
        <v>34532</v>
      </c>
      <c r="F79" s="42">
        <f t="shared" si="1"/>
        <v>4.0492495309568479</v>
      </c>
      <c r="G79" s="6">
        <v>20402</v>
      </c>
      <c r="H79" s="6">
        <v>622</v>
      </c>
      <c r="I79" s="25">
        <f t="shared" si="8"/>
        <v>13.710610932475884</v>
      </c>
      <c r="J79" s="6">
        <v>102</v>
      </c>
      <c r="K79" s="25">
        <f t="shared" si="9"/>
        <v>83.607843137254903</v>
      </c>
      <c r="L79" s="16">
        <v>31</v>
      </c>
      <c r="M79" s="25">
        <f t="shared" si="10"/>
        <v>275.09677419354841</v>
      </c>
      <c r="N79" s="16">
        <v>19</v>
      </c>
      <c r="O79" s="69">
        <f t="shared" si="2"/>
        <v>2266.3157894736842</v>
      </c>
      <c r="P79" s="25">
        <f t="shared" si="11"/>
        <v>448.84210526315792</v>
      </c>
    </row>
    <row r="80" spans="1:16" customFormat="1">
      <c r="A80" s="1"/>
      <c r="B80" s="17">
        <v>38</v>
      </c>
      <c r="C80" s="27">
        <v>40792</v>
      </c>
      <c r="D80" s="71">
        <v>11212</v>
      </c>
      <c r="E80" s="33">
        <f t="shared" si="0"/>
        <v>29580</v>
      </c>
      <c r="F80" s="42">
        <f t="shared" si="1"/>
        <v>2.638244737780949</v>
      </c>
      <c r="G80" s="6">
        <v>20174</v>
      </c>
      <c r="H80" s="6">
        <v>643</v>
      </c>
      <c r="I80" s="25">
        <f t="shared" si="8"/>
        <v>17.437013996889579</v>
      </c>
      <c r="J80" s="6">
        <v>105</v>
      </c>
      <c r="K80" s="25">
        <f t="shared" si="9"/>
        <v>106.78095238095239</v>
      </c>
      <c r="L80" s="16">
        <v>34</v>
      </c>
      <c r="M80" s="25">
        <f t="shared" si="10"/>
        <v>329.76470588235293</v>
      </c>
      <c r="N80" s="16">
        <v>14</v>
      </c>
      <c r="O80" s="69">
        <f t="shared" si="2"/>
        <v>2913.7142857142858</v>
      </c>
      <c r="P80" s="25">
        <f t="shared" si="11"/>
        <v>800.85714285714289</v>
      </c>
    </row>
    <row r="81" spans="1:16" customFormat="1">
      <c r="A81" s="1"/>
      <c r="B81" s="17">
        <v>39</v>
      </c>
      <c r="C81" s="27">
        <v>43536</v>
      </c>
      <c r="D81" s="71">
        <v>13868</v>
      </c>
      <c r="E81" s="33">
        <f>IFERROR(C81-D81,"")</f>
        <v>29668</v>
      </c>
      <c r="F81" s="42">
        <f>IFERROR(E81/D81,"")</f>
        <v>2.1393135275454283</v>
      </c>
      <c r="G81" s="6">
        <v>19600</v>
      </c>
      <c r="H81" s="6">
        <v>685</v>
      </c>
      <c r="I81" s="25">
        <f t="shared" si="8"/>
        <v>20.245255474452556</v>
      </c>
      <c r="J81" s="6">
        <v>86</v>
      </c>
      <c r="K81" s="25">
        <f t="shared" si="9"/>
        <v>161.25581395348837</v>
      </c>
      <c r="L81" s="16">
        <v>45</v>
      </c>
      <c r="M81" s="25">
        <f t="shared" si="10"/>
        <v>308.17777777777781</v>
      </c>
      <c r="N81" s="16">
        <v>16</v>
      </c>
      <c r="O81" s="69">
        <f t="shared" si="2"/>
        <v>2721</v>
      </c>
      <c r="P81" s="25">
        <f t="shared" si="11"/>
        <v>866.75</v>
      </c>
    </row>
    <row r="82" spans="1:16" customFormat="1">
      <c r="A82" s="1"/>
      <c r="B82" s="17">
        <v>40</v>
      </c>
      <c r="C82" s="27">
        <v>33376</v>
      </c>
      <c r="D82" s="71">
        <v>14027</v>
      </c>
      <c r="E82" s="33">
        <f t="shared" si="0"/>
        <v>19349</v>
      </c>
      <c r="F82" s="42">
        <f t="shared" si="1"/>
        <v>1.3794111356669281</v>
      </c>
      <c r="G82" s="6">
        <v>15951</v>
      </c>
      <c r="H82" s="6">
        <v>608</v>
      </c>
      <c r="I82" s="25">
        <f t="shared" si="8"/>
        <v>23.070723684210527</v>
      </c>
      <c r="J82" s="6">
        <v>101</v>
      </c>
      <c r="K82" s="25">
        <f t="shared" si="9"/>
        <v>138.88118811881188</v>
      </c>
      <c r="L82" s="16">
        <v>32</v>
      </c>
      <c r="M82" s="25">
        <f t="shared" si="10"/>
        <v>438.34375</v>
      </c>
      <c r="N82" s="16">
        <v>17</v>
      </c>
      <c r="O82" s="69">
        <f t="shared" si="2"/>
        <v>1963.2941176470588</v>
      </c>
      <c r="P82" s="25">
        <f t="shared" si="11"/>
        <v>825.11764705882354</v>
      </c>
    </row>
    <row r="83" spans="1:16" customFormat="1">
      <c r="A83" s="1"/>
      <c r="B83" s="17">
        <v>41</v>
      </c>
      <c r="C83" s="27">
        <v>35087</v>
      </c>
      <c r="D83" s="71">
        <v>8039</v>
      </c>
      <c r="E83" s="33">
        <f t="shared" si="0"/>
        <v>27048</v>
      </c>
      <c r="F83" s="42">
        <f t="shared" si="1"/>
        <v>3.364597586764523</v>
      </c>
      <c r="G83" s="6">
        <v>15392</v>
      </c>
      <c r="H83" s="6">
        <v>594</v>
      </c>
      <c r="I83" s="25">
        <f t="shared" si="8"/>
        <v>13.533670033670033</v>
      </c>
      <c r="J83" s="6">
        <v>101</v>
      </c>
      <c r="K83" s="25">
        <f t="shared" si="9"/>
        <v>79.594059405940598</v>
      </c>
      <c r="L83" s="16">
        <v>48</v>
      </c>
      <c r="M83" s="25">
        <f t="shared" si="10"/>
        <v>167.47916666666666</v>
      </c>
      <c r="N83" s="16">
        <v>22</v>
      </c>
      <c r="O83" s="69">
        <f t="shared" si="2"/>
        <v>1594.8636363636363</v>
      </c>
      <c r="P83" s="25">
        <f t="shared" si="11"/>
        <v>365.40909090909093</v>
      </c>
    </row>
    <row r="84" spans="1:16" customFormat="1">
      <c r="A84" s="1"/>
      <c r="B84" s="17">
        <v>42</v>
      </c>
      <c r="C84" s="27">
        <v>31690</v>
      </c>
      <c r="D84" s="71">
        <v>8257</v>
      </c>
      <c r="E84" s="33">
        <f t="shared" si="0"/>
        <v>23433</v>
      </c>
      <c r="F84" s="42">
        <f t="shared" si="1"/>
        <v>2.8379556739735983</v>
      </c>
      <c r="G84" s="6">
        <v>15180</v>
      </c>
      <c r="H84" s="6">
        <v>612</v>
      </c>
      <c r="I84" s="25">
        <f t="shared" si="8"/>
        <v>13.491830065359476</v>
      </c>
      <c r="J84" s="6">
        <v>94</v>
      </c>
      <c r="K84" s="25">
        <f t="shared" si="9"/>
        <v>87.840425531914889</v>
      </c>
      <c r="L84" s="16">
        <v>44</v>
      </c>
      <c r="M84" s="25">
        <f t="shared" si="10"/>
        <v>187.65909090909091</v>
      </c>
      <c r="N84" s="16">
        <v>18</v>
      </c>
      <c r="O84" s="69">
        <f t="shared" si="2"/>
        <v>1760.5555555555557</v>
      </c>
      <c r="P84" s="25">
        <f t="shared" si="11"/>
        <v>458.72222222222223</v>
      </c>
    </row>
    <row r="85" spans="1:16" customFormat="1">
      <c r="A85" s="1"/>
      <c r="B85" s="17">
        <v>43</v>
      </c>
      <c r="C85" s="27">
        <v>51502</v>
      </c>
      <c r="D85" s="71">
        <v>11435</v>
      </c>
      <c r="E85" s="33">
        <f t="shared" si="0"/>
        <v>40067</v>
      </c>
      <c r="F85" s="42">
        <f t="shared" si="1"/>
        <v>3.5038915609969394</v>
      </c>
      <c r="G85" s="6">
        <v>19533</v>
      </c>
      <c r="H85" s="6">
        <v>730</v>
      </c>
      <c r="I85" s="25">
        <f t="shared" si="8"/>
        <v>15.664383561643836</v>
      </c>
      <c r="J85" s="6">
        <v>108</v>
      </c>
      <c r="K85" s="25">
        <f t="shared" si="9"/>
        <v>105.87962962962963</v>
      </c>
      <c r="L85" s="16">
        <v>31</v>
      </c>
      <c r="M85" s="25">
        <f t="shared" si="10"/>
        <v>368.87096774193549</v>
      </c>
      <c r="N85" s="16">
        <v>17</v>
      </c>
      <c r="O85" s="69">
        <f t="shared" si="2"/>
        <v>3029.5294117647059</v>
      </c>
      <c r="P85" s="25">
        <f t="shared" si="11"/>
        <v>672.64705882352939</v>
      </c>
    </row>
    <row r="86" spans="1:16" customFormat="1">
      <c r="A86" s="1"/>
      <c r="B86" s="17">
        <v>44</v>
      </c>
      <c r="C86" s="27">
        <v>27588</v>
      </c>
      <c r="D86" s="71">
        <v>10663</v>
      </c>
      <c r="E86" s="33">
        <f t="shared" si="0"/>
        <v>16925</v>
      </c>
      <c r="F86" s="42">
        <f t="shared" si="1"/>
        <v>1.5872643721279189</v>
      </c>
      <c r="G86" s="6">
        <v>21375</v>
      </c>
      <c r="H86" s="6">
        <v>668</v>
      </c>
      <c r="I86" s="25">
        <f t="shared" si="8"/>
        <v>15.962574850299401</v>
      </c>
      <c r="J86" s="6">
        <v>95</v>
      </c>
      <c r="K86" s="25">
        <f t="shared" si="9"/>
        <v>112.2421052631579</v>
      </c>
      <c r="L86" s="16">
        <v>40</v>
      </c>
      <c r="M86" s="25">
        <f t="shared" si="10"/>
        <v>266.57499999999999</v>
      </c>
      <c r="N86" s="16">
        <v>19</v>
      </c>
      <c r="O86" s="69">
        <f t="shared" si="2"/>
        <v>1452</v>
      </c>
      <c r="P86" s="25">
        <f t="shared" si="11"/>
        <v>561.21052631578948</v>
      </c>
    </row>
    <row r="87" spans="1:16" customFormat="1">
      <c r="A87" s="1"/>
      <c r="B87" s="17">
        <v>45</v>
      </c>
      <c r="C87" s="27">
        <v>36856</v>
      </c>
      <c r="D87" s="71">
        <v>13750</v>
      </c>
      <c r="E87" s="33">
        <f t="shared" si="0"/>
        <v>23106</v>
      </c>
      <c r="F87" s="42">
        <f t="shared" si="1"/>
        <v>1.6804363636363637</v>
      </c>
      <c r="G87" s="6">
        <v>20225</v>
      </c>
      <c r="H87" s="6">
        <v>752</v>
      </c>
      <c r="I87" s="25">
        <f t="shared" si="8"/>
        <v>18.284574468085108</v>
      </c>
      <c r="J87" s="6">
        <v>86</v>
      </c>
      <c r="K87" s="25">
        <f t="shared" si="9"/>
        <v>159.88372093023256</v>
      </c>
      <c r="L87" s="16">
        <v>49</v>
      </c>
      <c r="M87" s="25">
        <f t="shared" si="10"/>
        <v>280.61224489795916</v>
      </c>
      <c r="N87" s="16">
        <v>13</v>
      </c>
      <c r="O87" s="69">
        <f t="shared" si="2"/>
        <v>2835.0769230769229</v>
      </c>
      <c r="P87" s="25">
        <f t="shared" si="11"/>
        <v>1057.6923076923076</v>
      </c>
    </row>
    <row r="88" spans="1:16" customFormat="1">
      <c r="A88" s="1"/>
      <c r="B88" s="17">
        <v>46</v>
      </c>
      <c r="C88" s="27">
        <v>29343</v>
      </c>
      <c r="D88" s="71">
        <v>12668</v>
      </c>
      <c r="E88" s="33">
        <f t="shared" si="0"/>
        <v>16675</v>
      </c>
      <c r="F88" s="42">
        <f t="shared" si="1"/>
        <v>1.3163088095989897</v>
      </c>
      <c r="G88" s="6">
        <v>14903</v>
      </c>
      <c r="H88" s="6">
        <v>680</v>
      </c>
      <c r="I88" s="25">
        <f t="shared" si="8"/>
        <v>18.629411764705882</v>
      </c>
      <c r="J88" s="6">
        <v>97</v>
      </c>
      <c r="K88" s="25">
        <f t="shared" si="9"/>
        <v>130.5979381443299</v>
      </c>
      <c r="L88" s="16">
        <v>45</v>
      </c>
      <c r="M88" s="25">
        <f t="shared" si="10"/>
        <v>281.51111111111112</v>
      </c>
      <c r="N88" s="16">
        <v>20</v>
      </c>
      <c r="O88" s="69">
        <f t="shared" si="2"/>
        <v>1467.15</v>
      </c>
      <c r="P88" s="25">
        <f t="shared" si="11"/>
        <v>633.4</v>
      </c>
    </row>
    <row r="89" spans="1:16" customFormat="1">
      <c r="A89" s="1"/>
      <c r="B89" s="17">
        <v>47</v>
      </c>
      <c r="C89" s="27">
        <v>47677</v>
      </c>
      <c r="D89" s="71">
        <v>12186</v>
      </c>
      <c r="E89" s="33">
        <f t="shared" si="0"/>
        <v>35491</v>
      </c>
      <c r="F89" s="42">
        <f t="shared" si="1"/>
        <v>2.9124405054981124</v>
      </c>
      <c r="G89" s="6">
        <v>17533</v>
      </c>
      <c r="H89" s="6">
        <v>658</v>
      </c>
      <c r="I89" s="25">
        <f t="shared" si="8"/>
        <v>18.519756838905774</v>
      </c>
      <c r="J89" s="6">
        <v>118</v>
      </c>
      <c r="K89" s="25">
        <f t="shared" si="9"/>
        <v>103.27118644067797</v>
      </c>
      <c r="L89" s="16">
        <v>32</v>
      </c>
      <c r="M89" s="25">
        <f t="shared" si="10"/>
        <v>380.8125</v>
      </c>
      <c r="N89" s="16">
        <v>19</v>
      </c>
      <c r="O89" s="69">
        <f t="shared" si="2"/>
        <v>2509.3157894736842</v>
      </c>
      <c r="P89" s="25">
        <f t="shared" si="11"/>
        <v>641.36842105263156</v>
      </c>
    </row>
    <row r="90" spans="1:16" customFormat="1">
      <c r="A90" s="1"/>
      <c r="B90" s="17">
        <v>48</v>
      </c>
      <c r="C90" s="27">
        <v>48461</v>
      </c>
      <c r="D90" s="71">
        <v>7469</v>
      </c>
      <c r="E90" s="33">
        <f t="shared" si="0"/>
        <v>40992</v>
      </c>
      <c r="F90" s="42">
        <f t="shared" si="1"/>
        <v>5.4882849109653229</v>
      </c>
      <c r="G90" s="6">
        <v>20465</v>
      </c>
      <c r="H90" s="6">
        <v>658</v>
      </c>
      <c r="I90" s="25">
        <f t="shared" si="8"/>
        <v>11.351063829787234</v>
      </c>
      <c r="J90" s="6">
        <v>101</v>
      </c>
      <c r="K90" s="25">
        <f t="shared" si="9"/>
        <v>73.950495049504951</v>
      </c>
      <c r="L90" s="16">
        <v>39</v>
      </c>
      <c r="M90" s="25">
        <f t="shared" si="10"/>
        <v>191.51282051282053</v>
      </c>
      <c r="N90" s="16">
        <v>20</v>
      </c>
      <c r="O90" s="69">
        <f t="shared" si="2"/>
        <v>2423.0500000000002</v>
      </c>
      <c r="P90" s="25">
        <f t="shared" si="11"/>
        <v>373.45</v>
      </c>
    </row>
    <row r="91" spans="1:16" customFormat="1">
      <c r="A91" s="1"/>
      <c r="B91" s="17">
        <v>49</v>
      </c>
      <c r="C91" s="27">
        <v>42943</v>
      </c>
      <c r="D91" s="71">
        <v>13387</v>
      </c>
      <c r="E91" s="33">
        <f t="shared" si="0"/>
        <v>29556</v>
      </c>
      <c r="F91" s="42">
        <f t="shared" si="1"/>
        <v>2.207813550459401</v>
      </c>
      <c r="G91" s="6">
        <v>20366</v>
      </c>
      <c r="H91" s="6">
        <v>816</v>
      </c>
      <c r="I91" s="25">
        <f t="shared" si="8"/>
        <v>16.405637254901961</v>
      </c>
      <c r="J91" s="6">
        <v>102</v>
      </c>
      <c r="K91" s="25">
        <f t="shared" si="9"/>
        <v>131.24509803921569</v>
      </c>
      <c r="L91" s="16">
        <v>34</v>
      </c>
      <c r="M91" s="25">
        <f t="shared" si="10"/>
        <v>393.73529411764707</v>
      </c>
      <c r="N91" s="16">
        <v>21</v>
      </c>
      <c r="O91" s="69">
        <f t="shared" si="2"/>
        <v>2044.9047619047619</v>
      </c>
      <c r="P91" s="25">
        <f t="shared" si="11"/>
        <v>637.47619047619048</v>
      </c>
    </row>
    <row r="92" spans="1:16" customFormat="1">
      <c r="A92" s="1"/>
      <c r="B92" s="17">
        <v>50</v>
      </c>
      <c r="C92" s="27">
        <v>49940</v>
      </c>
      <c r="D92" s="71">
        <v>13705</v>
      </c>
      <c r="E92" s="33">
        <f t="shared" si="0"/>
        <v>36235</v>
      </c>
      <c r="F92" s="42">
        <f t="shared" si="1"/>
        <v>2.6439255746078074</v>
      </c>
      <c r="G92" s="6">
        <v>17090</v>
      </c>
      <c r="H92" s="6">
        <v>618</v>
      </c>
      <c r="I92" s="25">
        <f t="shared" si="8"/>
        <v>22.176375404530745</v>
      </c>
      <c r="J92" s="6">
        <v>103</v>
      </c>
      <c r="K92" s="25">
        <f t="shared" si="9"/>
        <v>133.05825242718447</v>
      </c>
      <c r="L92" s="16">
        <v>46</v>
      </c>
      <c r="M92" s="25">
        <f t="shared" si="10"/>
        <v>297.93478260869563</v>
      </c>
      <c r="N92" s="16">
        <v>21</v>
      </c>
      <c r="O92" s="69">
        <f t="shared" si="2"/>
        <v>2378.0952380952381</v>
      </c>
      <c r="P92" s="25">
        <f t="shared" si="11"/>
        <v>652.61904761904759</v>
      </c>
    </row>
    <row r="93" spans="1:16" customFormat="1">
      <c r="A93" s="1"/>
      <c r="B93" s="17">
        <v>51</v>
      </c>
      <c r="C93" s="27">
        <v>49397</v>
      </c>
      <c r="D93" s="71">
        <v>10114</v>
      </c>
      <c r="E93" s="33">
        <f t="shared" si="0"/>
        <v>39283</v>
      </c>
      <c r="F93" s="42">
        <f t="shared" si="1"/>
        <v>3.8840221475182917</v>
      </c>
      <c r="G93" s="6">
        <v>17109</v>
      </c>
      <c r="H93" s="6">
        <v>675</v>
      </c>
      <c r="I93" s="25">
        <f t="shared" si="8"/>
        <v>14.983703703703704</v>
      </c>
      <c r="J93" s="6">
        <v>118</v>
      </c>
      <c r="K93" s="25">
        <f t="shared" si="9"/>
        <v>85.711864406779668</v>
      </c>
      <c r="L93" s="16">
        <v>35</v>
      </c>
      <c r="M93" s="25">
        <f t="shared" si="10"/>
        <v>288.97142857142859</v>
      </c>
      <c r="N93" s="16">
        <v>13</v>
      </c>
      <c r="O93" s="69">
        <f t="shared" si="2"/>
        <v>3799.7692307692309</v>
      </c>
      <c r="P93" s="25">
        <f t="shared" si="11"/>
        <v>778</v>
      </c>
    </row>
    <row r="94" spans="1:16" customFormat="1" ht="16" thickBot="1">
      <c r="A94" s="1"/>
      <c r="B94" s="21">
        <v>52</v>
      </c>
      <c r="C94" s="28">
        <v>56058</v>
      </c>
      <c r="D94" s="72">
        <v>14238</v>
      </c>
      <c r="E94" s="34">
        <f t="shared" si="0"/>
        <v>41820</v>
      </c>
      <c r="F94" s="43">
        <f t="shared" si="1"/>
        <v>2.9372102823430257</v>
      </c>
      <c r="G94" s="22">
        <v>17986</v>
      </c>
      <c r="H94" s="22">
        <v>711</v>
      </c>
      <c r="I94" s="26">
        <f t="shared" si="8"/>
        <v>20.025316455696203</v>
      </c>
      <c r="J94" s="22">
        <v>111</v>
      </c>
      <c r="K94" s="26">
        <f t="shared" si="9"/>
        <v>128.27027027027026</v>
      </c>
      <c r="L94" s="23">
        <v>44</v>
      </c>
      <c r="M94" s="26">
        <f t="shared" si="10"/>
        <v>323.59090909090907</v>
      </c>
      <c r="N94" s="23">
        <v>17</v>
      </c>
      <c r="O94" s="70">
        <f t="shared" si="2"/>
        <v>3297.5294117647059</v>
      </c>
      <c r="P94" s="26">
        <f t="shared" si="11"/>
        <v>837.52941176470586</v>
      </c>
    </row>
    <row r="95" spans="1:16" customFormat="1" ht="24" customHeight="1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1" customHeight="1">
      <c r="B96" s="30" t="s">
        <v>37</v>
      </c>
      <c r="D96" s="7" t="s">
        <v>23</v>
      </c>
      <c r="E96" s="7"/>
    </row>
    <row r="97" spans="1:16" customFormat="1" ht="56.25" customHeight="1">
      <c r="A97" s="1"/>
      <c r="B97" s="5"/>
      <c r="C97" s="15" t="s">
        <v>25</v>
      </c>
      <c r="D97" s="15" t="s">
        <v>26</v>
      </c>
      <c r="E97" s="15" t="s">
        <v>27</v>
      </c>
      <c r="F97" s="29" t="s">
        <v>38</v>
      </c>
      <c r="G97" s="15" t="s">
        <v>28</v>
      </c>
      <c r="H97" s="15" t="s">
        <v>29</v>
      </c>
      <c r="I97" s="29" t="s">
        <v>39</v>
      </c>
      <c r="J97" s="15" t="s">
        <v>31</v>
      </c>
      <c r="K97" s="29" t="s">
        <v>40</v>
      </c>
      <c r="L97" s="15" t="s">
        <v>33</v>
      </c>
      <c r="M97" s="29" t="s">
        <v>41</v>
      </c>
      <c r="N97" s="15" t="s">
        <v>2</v>
      </c>
      <c r="O97" s="29" t="s">
        <v>42</v>
      </c>
      <c r="P97" s="29" t="s">
        <v>43</v>
      </c>
    </row>
    <row r="98" spans="1:16" s="4" customFormat="1" ht="36" customHeight="1">
      <c r="A98" s="3"/>
      <c r="B98" s="18" t="s">
        <v>0</v>
      </c>
      <c r="C98" s="31">
        <f>SUM(C43:C94)</f>
        <v>2139888</v>
      </c>
      <c r="D98" s="32">
        <f>SUM(D43:D94)</f>
        <v>555025</v>
      </c>
      <c r="E98" s="32">
        <f>SUM(E43:E94)</f>
        <v>1584863</v>
      </c>
      <c r="F98" s="44">
        <f>IFERROR(AVERAGE(F43:F94),"")</f>
        <v>3.0752930486291401</v>
      </c>
      <c r="G98" s="19">
        <f>SUM(G43:G94)</f>
        <v>959696</v>
      </c>
      <c r="H98" s="19">
        <f>SUM(H43:H94)</f>
        <v>35337</v>
      </c>
      <c r="I98" s="35">
        <f>IFERROR(AVERAGE(I43:I94),"")</f>
        <v>15.770396723339527</v>
      </c>
      <c r="J98" s="19">
        <f>SUM(J43:J94)</f>
        <v>5232</v>
      </c>
      <c r="K98" s="35">
        <f>IFERROR(AVERAGE(K43:K94),"")</f>
        <v>107.52309418517933</v>
      </c>
      <c r="L98" s="19">
        <f>SUM(L43:L94)</f>
        <v>2062</v>
      </c>
      <c r="M98" s="35">
        <f>IFERROR(AVERAGE(M43:M94),"")</f>
        <v>277.77371849421138</v>
      </c>
      <c r="N98" s="19">
        <f>SUM(N43:N94)</f>
        <v>937</v>
      </c>
      <c r="O98" s="35">
        <f>IFERROR(AVERAGE(O43:O94),"")</f>
        <v>2345.1607657801405</v>
      </c>
      <c r="P98" s="35">
        <f>IFERROR(AVERAGE(P43:P94),"")</f>
        <v>608.08067188973212</v>
      </c>
    </row>
    <row r="99" spans="1:16" s="4" customFormat="1" ht="36" customHeight="1">
      <c r="A99" s="3"/>
      <c r="B99" s="18" t="s">
        <v>15</v>
      </c>
      <c r="C99" s="38">
        <v>850000</v>
      </c>
      <c r="D99" s="38">
        <v>450000</v>
      </c>
      <c r="E99" s="38">
        <v>350000</v>
      </c>
      <c r="F99" s="45">
        <v>5</v>
      </c>
      <c r="G99" s="8">
        <v>500000</v>
      </c>
      <c r="H99" s="9">
        <v>18500</v>
      </c>
      <c r="I99" s="36">
        <v>17.5</v>
      </c>
      <c r="J99" s="8">
        <v>3100</v>
      </c>
      <c r="K99" s="36">
        <v>131</v>
      </c>
      <c r="L99" s="8">
        <v>1100</v>
      </c>
      <c r="M99" s="36">
        <v>290</v>
      </c>
      <c r="N99" s="8">
        <v>450</v>
      </c>
      <c r="O99" s="36">
        <v>1850</v>
      </c>
      <c r="P99" s="36">
        <v>800</v>
      </c>
    </row>
    <row r="100" spans="1:16" s="4" customFormat="1" ht="36" customHeight="1">
      <c r="A100" s="3"/>
      <c r="B100" s="18" t="s">
        <v>44</v>
      </c>
      <c r="C100" s="20">
        <f t="shared" ref="C100:P100" si="12">IFERROR(C98/C99,"")</f>
        <v>2.5175152941176471</v>
      </c>
      <c r="D100" s="20">
        <f t="shared" si="12"/>
        <v>1.2333888888888889</v>
      </c>
      <c r="E100" s="20">
        <f t="shared" si="12"/>
        <v>4.5281799999999999</v>
      </c>
      <c r="F100" s="20">
        <f t="shared" si="12"/>
        <v>0.61505860972582804</v>
      </c>
      <c r="G100" s="20">
        <f t="shared" si="12"/>
        <v>1.919392</v>
      </c>
      <c r="H100" s="20">
        <f t="shared" si="12"/>
        <v>1.9101081081081082</v>
      </c>
      <c r="I100" s="20">
        <f t="shared" si="12"/>
        <v>0.90116552704797293</v>
      </c>
      <c r="J100" s="20">
        <f t="shared" si="12"/>
        <v>1.687741935483871</v>
      </c>
      <c r="K100" s="20">
        <f t="shared" si="12"/>
        <v>0.82078697851281934</v>
      </c>
      <c r="L100" s="20">
        <f t="shared" si="12"/>
        <v>1.8745454545454545</v>
      </c>
      <c r="M100" s="20">
        <f t="shared" si="12"/>
        <v>0.95784040860072894</v>
      </c>
      <c r="N100" s="20">
        <f t="shared" si="12"/>
        <v>2.0822222222222222</v>
      </c>
      <c r="O100" s="20">
        <f t="shared" si="12"/>
        <v>1.2676544679892652</v>
      </c>
      <c r="P100" s="20">
        <f t="shared" si="12"/>
        <v>0.76010083986216515</v>
      </c>
    </row>
    <row r="101" spans="1:16" customFormat="1" ht="24" customHeight="1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1" customHeight="1">
      <c r="B102" s="30" t="s">
        <v>45</v>
      </c>
      <c r="E102" s="7"/>
    </row>
    <row r="103" spans="1:16" ht="35.15" customHeight="1">
      <c r="B103" s="15" t="s">
        <v>46</v>
      </c>
      <c r="C103" s="15" t="s">
        <v>36</v>
      </c>
      <c r="D103" s="15" t="s">
        <v>47</v>
      </c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  <row r="104" spans="1:16" ht="35.15" customHeight="1">
      <c r="B104" s="83" t="s">
        <v>48</v>
      </c>
      <c r="C104" s="82">
        <v>451</v>
      </c>
      <c r="D104" s="82">
        <v>813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1:16" ht="35.15" customHeight="1">
      <c r="B105" s="83" t="s">
        <v>49</v>
      </c>
      <c r="C105" s="82">
        <v>711</v>
      </c>
      <c r="D105" s="82">
        <v>2541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</row>
    <row r="106" spans="1:16" ht="35.15" customHeight="1">
      <c r="B106" s="83" t="s">
        <v>50</v>
      </c>
      <c r="C106" s="82">
        <v>615</v>
      </c>
      <c r="D106" s="82">
        <v>3577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spans="1:16" ht="35.15" customHeight="1">
      <c r="B107" s="83" t="s">
        <v>51</v>
      </c>
      <c r="C107" s="82">
        <v>475</v>
      </c>
      <c r="D107" s="82">
        <v>1240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</row>
    <row r="108" spans="1:16" ht="35.15" customHeight="1">
      <c r="B108" s="83" t="s">
        <v>52</v>
      </c>
      <c r="C108" s="82">
        <v>585</v>
      </c>
      <c r="D108" s="82">
        <v>3100</v>
      </c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</row>
    <row r="109" spans="1:16" ht="35.15" customHeight="1">
      <c r="B109" s="83" t="s">
        <v>53</v>
      </c>
      <c r="C109" s="82">
        <v>813</v>
      </c>
      <c r="D109" s="82">
        <v>2800</v>
      </c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</row>
    <row r="110" spans="1:16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</row>
    <row r="111" spans="1:16" customFormat="1" ht="50.15" customHeight="1">
      <c r="B111" s="116" t="s">
        <v>56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</row>
  </sheetData>
  <mergeCells count="49">
    <mergeCell ref="B111:P111"/>
    <mergeCell ref="O7:P7"/>
    <mergeCell ref="O12:P12"/>
    <mergeCell ref="E20:J20"/>
    <mergeCell ref="K20:P20"/>
    <mergeCell ref="B37:C37"/>
    <mergeCell ref="B38:C38"/>
    <mergeCell ref="B34:D34"/>
    <mergeCell ref="B33:D33"/>
    <mergeCell ref="B32:D32"/>
    <mergeCell ref="B27:C27"/>
    <mergeCell ref="B28:C28"/>
    <mergeCell ref="B24:D24"/>
    <mergeCell ref="B23:D23"/>
    <mergeCell ref="B11:C11"/>
    <mergeCell ref="H12:I12"/>
    <mergeCell ref="M5:N5"/>
    <mergeCell ref="M6:N6"/>
    <mergeCell ref="M7:N7"/>
    <mergeCell ref="M12:N12"/>
    <mergeCell ref="O9:P9"/>
    <mergeCell ref="O5:P5"/>
    <mergeCell ref="O6:P6"/>
    <mergeCell ref="O8:P8"/>
    <mergeCell ref="O4:P4"/>
    <mergeCell ref="B22:D22"/>
    <mergeCell ref="H8:I8"/>
    <mergeCell ref="K8:L8"/>
    <mergeCell ref="K5:L5"/>
    <mergeCell ref="K6:L6"/>
    <mergeCell ref="K7:L7"/>
    <mergeCell ref="E11:F11"/>
    <mergeCell ref="H5:J5"/>
    <mergeCell ref="H6:J6"/>
    <mergeCell ref="H7:J7"/>
    <mergeCell ref="H9:I9"/>
    <mergeCell ref="H10:I10"/>
    <mergeCell ref="H11:I11"/>
    <mergeCell ref="B5:D5"/>
    <mergeCell ref="B6:D6"/>
    <mergeCell ref="E2:H2"/>
    <mergeCell ref="B2:D2"/>
    <mergeCell ref="H4:I4"/>
    <mergeCell ref="B7:D7"/>
    <mergeCell ref="B10:C10"/>
    <mergeCell ref="E5:G5"/>
    <mergeCell ref="E6:G6"/>
    <mergeCell ref="E7:G7"/>
    <mergeCell ref="E10:F10"/>
  </mergeCells>
  <phoneticPr fontId="25" type="noConversion"/>
  <hyperlinks>
    <hyperlink ref="B111:P111" r:id="rId1" display="CLIQUEZ ICI POUR CRÉER DANS SMARTSHEET" xr:uid="{3A9C1A1F-25AF-6C4D-939E-5A9628FC067F}"/>
  </hyperlinks>
  <pageMargins left="0.4" right="0.4" top="0.4" bottom="0.4" header="0" footer="0"/>
  <pageSetup paperSize="3" scale="86" fitToHeight="0" orientation="landscape" horizontalDpi="1200" verticalDpi="1200" r:id="rId2"/>
  <rowBreaks count="2" manualBreakCount="2">
    <brk id="19" min="1" max="15" man="1"/>
    <brk id="95" max="16383" man="1"/>
  </rowBreaks>
  <ignoredErrors>
    <ignoredError sqref="F98 I98 K98 M98 O11 L11:M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ECD2-CBE5-334A-9C70-40BC6D730D3E}">
  <sheetPr>
    <tabColor theme="3" tint="0.79998168889431442"/>
    <pageSetUpPr fitToPage="1"/>
  </sheetPr>
  <dimension ref="A1:IF110"/>
  <sheetViews>
    <sheetView showGridLines="0" zoomScaleNormal="100" workbookViewId="0">
      <selection activeCell="D20" sqref="D20"/>
    </sheetView>
  </sheetViews>
  <sheetFormatPr defaultColWidth="10.83203125" defaultRowHeight="15.5"/>
  <cols>
    <col min="1" max="1" width="3.33203125" style="1" customWidth="1"/>
    <col min="2" max="16" width="20.58203125" style="1" customWidth="1"/>
    <col min="17" max="17" width="3" style="1" customWidth="1"/>
    <col min="18" max="16384" width="10.83203125" style="1"/>
  </cols>
  <sheetData>
    <row r="1" spans="1:240" s="14" customFormat="1" ht="42" customHeight="1">
      <c r="A1" s="12"/>
      <c r="B1" s="24" t="s">
        <v>6</v>
      </c>
      <c r="C1"/>
      <c r="D1"/>
      <c r="E1"/>
      <c r="F1" s="12"/>
      <c r="G1" s="13"/>
      <c r="H1" s="41" t="s">
        <v>7</v>
      </c>
      <c r="I1"/>
      <c r="J1" s="12"/>
      <c r="K1"/>
      <c r="L1" s="12"/>
      <c r="M1"/>
      <c r="N1"/>
      <c r="O1"/>
      <c r="P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>
      <c r="A2" s="12"/>
      <c r="B2" s="87" t="s">
        <v>8</v>
      </c>
      <c r="C2" s="88"/>
      <c r="D2" s="89"/>
      <c r="E2" s="84" t="s">
        <v>9</v>
      </c>
      <c r="F2" s="85"/>
      <c r="G2" s="85"/>
      <c r="H2" s="86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5" customHeight="1"/>
    <row r="4" spans="1:240" ht="5.15" customHeight="1">
      <c r="B4" s="46"/>
      <c r="C4" s="46"/>
      <c r="D4" s="46"/>
      <c r="E4" s="47"/>
      <c r="F4" s="47"/>
      <c r="G4" s="47"/>
      <c r="H4" s="90"/>
      <c r="I4" s="90"/>
      <c r="J4" s="48"/>
      <c r="K4" s="49"/>
      <c r="L4" s="49"/>
      <c r="M4" s="60"/>
      <c r="N4" s="60"/>
      <c r="O4" s="97"/>
      <c r="P4" s="97"/>
    </row>
    <row r="5" spans="1:240" ht="10" customHeight="1">
      <c r="B5" s="108"/>
      <c r="C5" s="108"/>
      <c r="D5" s="108"/>
      <c r="E5" s="93"/>
      <c r="F5" s="93"/>
      <c r="G5" s="93"/>
      <c r="H5" s="99"/>
      <c r="I5" s="99"/>
      <c r="J5" s="99"/>
      <c r="K5" s="100"/>
      <c r="L5" s="100"/>
      <c r="M5" s="110"/>
      <c r="N5" s="110"/>
      <c r="O5" s="114"/>
      <c r="P5" s="114"/>
    </row>
    <row r="6" spans="1:240" ht="22" customHeight="1">
      <c r="B6" s="109" t="s">
        <v>10</v>
      </c>
      <c r="C6" s="109"/>
      <c r="D6" s="109"/>
      <c r="E6" s="94" t="s">
        <v>11</v>
      </c>
      <c r="F6" s="94"/>
      <c r="G6" s="94"/>
      <c r="H6" s="104" t="s">
        <v>12</v>
      </c>
      <c r="I6" s="104"/>
      <c r="J6" s="104"/>
      <c r="K6" s="101" t="s">
        <v>13</v>
      </c>
      <c r="L6" s="101"/>
      <c r="M6" s="111" t="s">
        <v>14</v>
      </c>
      <c r="N6" s="111"/>
      <c r="O6" s="115" t="s">
        <v>3</v>
      </c>
      <c r="P6" s="115"/>
    </row>
    <row r="7" spans="1:240" ht="40" customHeight="1">
      <c r="B7" s="91">
        <f>C98</f>
        <v>0</v>
      </c>
      <c r="C7" s="91"/>
      <c r="D7" s="91"/>
      <c r="E7" s="95">
        <f>D98</f>
        <v>0</v>
      </c>
      <c r="F7" s="95"/>
      <c r="G7" s="95"/>
      <c r="H7" s="105">
        <f>E98</f>
        <v>0</v>
      </c>
      <c r="I7" s="105"/>
      <c r="J7" s="105"/>
      <c r="K7" s="102" t="str">
        <f>F98</f>
        <v/>
      </c>
      <c r="L7" s="102"/>
      <c r="M7" s="112">
        <f>H98</f>
        <v>0</v>
      </c>
      <c r="N7" s="112"/>
      <c r="O7" s="117">
        <f>N98</f>
        <v>0</v>
      </c>
      <c r="P7" s="117"/>
    </row>
    <row r="8" spans="1:240" ht="10" customHeight="1">
      <c r="B8" s="40"/>
      <c r="C8" s="40"/>
      <c r="D8" s="40"/>
      <c r="E8" s="37"/>
      <c r="F8" s="37"/>
      <c r="G8" s="37"/>
      <c r="H8" s="99"/>
      <c r="I8" s="99"/>
      <c r="J8" s="39"/>
      <c r="K8" s="100"/>
      <c r="L8" s="100"/>
      <c r="M8" s="59"/>
      <c r="N8" s="59"/>
      <c r="O8" s="114"/>
      <c r="P8" s="114"/>
    </row>
    <row r="9" spans="1:240" ht="7" customHeight="1">
      <c r="B9" s="46"/>
      <c r="C9" s="46"/>
      <c r="D9" s="46"/>
      <c r="E9" s="47"/>
      <c r="F9" s="47"/>
      <c r="G9" s="47"/>
      <c r="H9" s="90"/>
      <c r="I9" s="90"/>
      <c r="J9" s="48"/>
      <c r="K9" s="49"/>
      <c r="L9" s="49"/>
      <c r="M9" s="60"/>
      <c r="N9" s="60"/>
      <c r="O9" s="97"/>
      <c r="P9" s="97"/>
    </row>
    <row r="10" spans="1:240" ht="15" customHeight="1">
      <c r="B10" s="92" t="s">
        <v>15</v>
      </c>
      <c r="C10" s="92"/>
      <c r="D10" s="54" t="s">
        <v>1</v>
      </c>
      <c r="E10" s="96" t="s">
        <v>4</v>
      </c>
      <c r="F10" s="96"/>
      <c r="G10" s="55" t="s">
        <v>1</v>
      </c>
      <c r="H10" s="106" t="s">
        <v>15</v>
      </c>
      <c r="I10" s="106"/>
      <c r="J10" s="56" t="s">
        <v>1</v>
      </c>
      <c r="K10" s="58" t="s">
        <v>15</v>
      </c>
      <c r="L10" s="57" t="s">
        <v>1</v>
      </c>
      <c r="M10" s="61" t="s">
        <v>15</v>
      </c>
      <c r="N10" s="62" t="s">
        <v>1</v>
      </c>
      <c r="O10" s="65" t="s">
        <v>15</v>
      </c>
      <c r="P10" s="66" t="s">
        <v>1</v>
      </c>
    </row>
    <row r="11" spans="1:240" ht="25" customHeight="1">
      <c r="B11" s="128">
        <f>C99</f>
        <v>0</v>
      </c>
      <c r="C11" s="128"/>
      <c r="D11" s="50" t="str">
        <f>IFERROR((B7-B11)/B11,"")</f>
        <v/>
      </c>
      <c r="E11" s="103">
        <f>D99</f>
        <v>0</v>
      </c>
      <c r="F11" s="103"/>
      <c r="G11" s="51" t="str">
        <f>IFERROR((E7-E11)/E11,"")</f>
        <v/>
      </c>
      <c r="H11" s="107">
        <f>E99</f>
        <v>0</v>
      </c>
      <c r="I11" s="107"/>
      <c r="J11" s="52" t="str">
        <f>IFERROR((H7-H11)/H11,"")</f>
        <v/>
      </c>
      <c r="K11" s="53">
        <f>F99</f>
        <v>0</v>
      </c>
      <c r="L11" s="53" t="str">
        <f>F100</f>
        <v/>
      </c>
      <c r="M11" s="63">
        <f>H99</f>
        <v>0</v>
      </c>
      <c r="N11" s="64" t="str">
        <f>H100</f>
        <v/>
      </c>
      <c r="O11" s="67">
        <f>N99</f>
        <v>0</v>
      </c>
      <c r="P11" s="68" t="str">
        <f>N100</f>
        <v/>
      </c>
    </row>
    <row r="12" spans="1:240" ht="10" customHeight="1">
      <c r="B12" s="46"/>
      <c r="C12" s="46"/>
      <c r="D12" s="46"/>
      <c r="E12" s="47"/>
      <c r="F12" s="47"/>
      <c r="G12" s="47"/>
      <c r="H12" s="90"/>
      <c r="I12" s="90"/>
      <c r="J12" s="48"/>
      <c r="K12" s="49"/>
      <c r="L12" s="49"/>
      <c r="M12" s="113"/>
      <c r="N12" s="113"/>
      <c r="O12" s="97"/>
      <c r="P12" s="97"/>
    </row>
    <row r="14" spans="1:240" ht="36" customHeight="1">
      <c r="B14" s="30" t="s">
        <v>16</v>
      </c>
    </row>
    <row r="15" spans="1:240" ht="222" customHeight="1"/>
    <row r="17" spans="2:16" ht="36" customHeight="1">
      <c r="B17" s="30" t="s">
        <v>17</v>
      </c>
    </row>
    <row r="18" spans="2:16" ht="222" customHeight="1"/>
    <row r="19" spans="2:16" ht="10" customHeight="1"/>
    <row r="20" spans="2:16" ht="30" customHeight="1">
      <c r="B20" s="30"/>
      <c r="E20" s="118" t="s">
        <v>18</v>
      </c>
      <c r="F20" s="118"/>
      <c r="G20" s="118"/>
      <c r="H20" s="118"/>
      <c r="I20" s="118"/>
      <c r="J20" s="118"/>
      <c r="K20" s="118" t="s">
        <v>19</v>
      </c>
      <c r="L20" s="118"/>
      <c r="M20" s="118"/>
      <c r="N20" s="118"/>
      <c r="O20" s="118"/>
      <c r="P20" s="118"/>
    </row>
    <row r="21" spans="2:16" ht="5.15" customHeight="1">
      <c r="B21" s="73"/>
      <c r="C21" s="73"/>
      <c r="D21" s="73"/>
    </row>
    <row r="22" spans="2:16" ht="10" customHeight="1">
      <c r="B22" s="98"/>
      <c r="C22" s="98"/>
      <c r="D22" s="98"/>
    </row>
    <row r="23" spans="2:16" ht="22" customHeight="1">
      <c r="B23" s="127" t="s">
        <v>20</v>
      </c>
      <c r="C23" s="127"/>
      <c r="D23" s="127"/>
    </row>
    <row r="24" spans="2:16" ht="40" customHeight="1">
      <c r="B24" s="126" t="str">
        <f>P98</f>
        <v/>
      </c>
      <c r="C24" s="126"/>
      <c r="D24" s="126"/>
    </row>
    <row r="25" spans="2:16" ht="10" customHeight="1">
      <c r="B25" s="76"/>
      <c r="C25" s="76"/>
      <c r="D25" s="76"/>
    </row>
    <row r="26" spans="2:16" ht="7" customHeight="1">
      <c r="B26" s="73"/>
      <c r="C26" s="73"/>
      <c r="D26" s="73"/>
    </row>
    <row r="27" spans="2:16" ht="15" customHeight="1">
      <c r="B27" s="124" t="s">
        <v>15</v>
      </c>
      <c r="C27" s="124"/>
      <c r="D27" s="74" t="s">
        <v>1</v>
      </c>
    </row>
    <row r="28" spans="2:16" ht="25" customHeight="1">
      <c r="B28" s="125">
        <f>P99</f>
        <v>0</v>
      </c>
      <c r="C28" s="125"/>
      <c r="D28" s="75" t="str">
        <f>IFERROR((B24-B28)/B28,"")</f>
        <v/>
      </c>
    </row>
    <row r="29" spans="2:16" ht="10" customHeight="1">
      <c r="B29" s="73"/>
      <c r="C29" s="73"/>
      <c r="D29" s="73"/>
    </row>
    <row r="31" spans="2:16" ht="5.15" customHeight="1">
      <c r="B31" s="77"/>
      <c r="C31" s="77"/>
      <c r="D31" s="77"/>
    </row>
    <row r="32" spans="2:16" ht="10" customHeight="1">
      <c r="B32" s="123"/>
      <c r="C32" s="123"/>
      <c r="D32" s="123"/>
    </row>
    <row r="33" spans="1:18" ht="22" customHeight="1">
      <c r="B33" s="122" t="s">
        <v>21</v>
      </c>
      <c r="C33" s="122"/>
      <c r="D33" s="122"/>
    </row>
    <row r="34" spans="1:18" ht="40" customHeight="1">
      <c r="B34" s="121" t="str">
        <f>O98</f>
        <v/>
      </c>
      <c r="C34" s="121"/>
      <c r="D34" s="121"/>
    </row>
    <row r="35" spans="1:18" ht="10" customHeight="1">
      <c r="B35" s="80"/>
      <c r="C35" s="80"/>
      <c r="D35" s="80"/>
    </row>
    <row r="36" spans="1:18" ht="7" customHeight="1">
      <c r="B36" s="77"/>
      <c r="C36" s="77"/>
      <c r="D36" s="77"/>
    </row>
    <row r="37" spans="1:18" ht="15" customHeight="1">
      <c r="B37" s="119" t="s">
        <v>15</v>
      </c>
      <c r="C37" s="119"/>
      <c r="D37" s="78" t="s">
        <v>1</v>
      </c>
    </row>
    <row r="38" spans="1:18" ht="25" customHeight="1">
      <c r="B38" s="120">
        <f>O99</f>
        <v>0</v>
      </c>
      <c r="C38" s="120"/>
      <c r="D38" s="79" t="str">
        <f>IFERROR((B34-B38)/B38,"")</f>
        <v/>
      </c>
    </row>
    <row r="39" spans="1:18" ht="10" customHeight="1">
      <c r="B39" s="77"/>
      <c r="C39" s="77"/>
      <c r="D39" s="77"/>
    </row>
    <row r="41" spans="1:18" ht="31" customHeight="1">
      <c r="B41" s="30" t="s">
        <v>22</v>
      </c>
      <c r="D41" s="7" t="s">
        <v>23</v>
      </c>
      <c r="E41" s="7"/>
    </row>
    <row r="42" spans="1:18" customFormat="1" ht="43.5" customHeight="1">
      <c r="A42" s="2"/>
      <c r="B42" s="15" t="s">
        <v>24</v>
      </c>
      <c r="C42" s="15" t="s">
        <v>25</v>
      </c>
      <c r="D42" s="15" t="s">
        <v>26</v>
      </c>
      <c r="E42" s="15" t="s">
        <v>27</v>
      </c>
      <c r="F42" s="15" t="s">
        <v>13</v>
      </c>
      <c r="G42" s="15" t="s">
        <v>28</v>
      </c>
      <c r="H42" s="15" t="s">
        <v>29</v>
      </c>
      <c r="I42" s="15" t="s">
        <v>30</v>
      </c>
      <c r="J42" s="15" t="s">
        <v>31</v>
      </c>
      <c r="K42" s="15" t="s">
        <v>32</v>
      </c>
      <c r="L42" s="15" t="s">
        <v>33</v>
      </c>
      <c r="M42" s="15" t="s">
        <v>34</v>
      </c>
      <c r="N42" s="15" t="s">
        <v>2</v>
      </c>
      <c r="O42" s="15" t="s">
        <v>35</v>
      </c>
      <c r="P42" s="15" t="s">
        <v>36</v>
      </c>
      <c r="Q42" s="1"/>
      <c r="R42" s="1"/>
    </row>
    <row r="43" spans="1:18" customFormat="1">
      <c r="A43" s="1"/>
      <c r="B43" s="17">
        <v>1</v>
      </c>
      <c r="C43" s="27"/>
      <c r="D43" s="71"/>
      <c r="E43" s="33">
        <f>IFERROR(C43-D43,"")</f>
        <v>0</v>
      </c>
      <c r="F43" s="42" t="str">
        <f>IFERROR(E43/D43,"")</f>
        <v/>
      </c>
      <c r="G43" s="6"/>
      <c r="H43" s="6"/>
      <c r="I43" s="25" t="str">
        <f>IFERROR(D43/H43,"")</f>
        <v/>
      </c>
      <c r="J43" s="6"/>
      <c r="K43" s="25" t="str">
        <f>IFERROR(D43/J43,"")</f>
        <v/>
      </c>
      <c r="L43" s="16"/>
      <c r="M43" s="25" t="str">
        <f>IFERROR(D43/L43,"")</f>
        <v/>
      </c>
      <c r="N43" s="16"/>
      <c r="O43" s="69" t="str">
        <f>IFERROR(C43/N43,"")</f>
        <v/>
      </c>
      <c r="P43" s="25" t="str">
        <f>IFERROR(D43/N43,"")</f>
        <v/>
      </c>
      <c r="Q43" s="1"/>
      <c r="R43" s="1"/>
    </row>
    <row r="44" spans="1:18" customFormat="1">
      <c r="A44" s="1"/>
      <c r="B44" s="17">
        <v>2</v>
      </c>
      <c r="C44" s="27"/>
      <c r="D44" s="71"/>
      <c r="E44" s="33">
        <f t="shared" ref="E44:E94" si="0">IFERROR(C44-D44,"")</f>
        <v>0</v>
      </c>
      <c r="F44" s="42" t="str">
        <f t="shared" ref="F44:F94" si="1">IFERROR(E44/D44,"")</f>
        <v/>
      </c>
      <c r="G44" s="6"/>
      <c r="H44" s="6"/>
      <c r="I44" s="25" t="str">
        <f>IFERROR(D44/H44,"")</f>
        <v/>
      </c>
      <c r="J44" s="6"/>
      <c r="K44" s="25" t="str">
        <f>IFERROR(D44/J44,"")</f>
        <v/>
      </c>
      <c r="L44" s="16"/>
      <c r="M44" s="25" t="str">
        <f>IFERROR(D44/L44,"")</f>
        <v/>
      </c>
      <c r="N44" s="16"/>
      <c r="O44" s="69" t="str">
        <f t="shared" ref="O44:O94" si="2">IFERROR(C44/N44,"")</f>
        <v/>
      </c>
      <c r="P44" s="25" t="str">
        <f>IFERROR(D44/N44,"")</f>
        <v/>
      </c>
      <c r="Q44" s="1"/>
      <c r="R44" s="1"/>
    </row>
    <row r="45" spans="1:18" customFormat="1">
      <c r="A45" s="1"/>
      <c r="B45" s="17">
        <v>3</v>
      </c>
      <c r="C45" s="27"/>
      <c r="D45" s="71"/>
      <c r="E45" s="33">
        <f t="shared" si="0"/>
        <v>0</v>
      </c>
      <c r="F45" s="42" t="str">
        <f t="shared" si="1"/>
        <v/>
      </c>
      <c r="G45" s="6"/>
      <c r="H45" s="6"/>
      <c r="I45" s="25" t="str">
        <f>IFERROR(D45/H45,"")</f>
        <v/>
      </c>
      <c r="J45" s="6"/>
      <c r="K45" s="25" t="str">
        <f>IFERROR(D45/J45,"")</f>
        <v/>
      </c>
      <c r="L45" s="16"/>
      <c r="M45" s="25" t="str">
        <f>IFERROR(D45/L45,"")</f>
        <v/>
      </c>
      <c r="N45" s="16"/>
      <c r="O45" s="69" t="str">
        <f t="shared" si="2"/>
        <v/>
      </c>
      <c r="P45" s="25" t="str">
        <f>IFERROR(D45/N45,"")</f>
        <v/>
      </c>
      <c r="Q45" s="1"/>
      <c r="R45" s="1"/>
    </row>
    <row r="46" spans="1:18" customFormat="1">
      <c r="A46" s="1"/>
      <c r="B46" s="17">
        <v>4</v>
      </c>
      <c r="C46" s="27"/>
      <c r="D46" s="71"/>
      <c r="E46" s="33">
        <f t="shared" si="0"/>
        <v>0</v>
      </c>
      <c r="F46" s="42" t="str">
        <f t="shared" si="1"/>
        <v/>
      </c>
      <c r="G46" s="6"/>
      <c r="H46" s="6"/>
      <c r="I46" s="25" t="str">
        <f>IFERROR(D46/H46,"")</f>
        <v/>
      </c>
      <c r="J46" s="6"/>
      <c r="K46" s="25" t="str">
        <f>IFERROR(D46/J46,"")</f>
        <v/>
      </c>
      <c r="L46" s="16"/>
      <c r="M46" s="25" t="str">
        <f>IFERROR(D46/L46,"")</f>
        <v/>
      </c>
      <c r="N46" s="16"/>
      <c r="O46" s="69" t="str">
        <f t="shared" si="2"/>
        <v/>
      </c>
      <c r="P46" s="25" t="str">
        <f>IFERROR(D46/N46,"")</f>
        <v/>
      </c>
      <c r="Q46" s="1"/>
      <c r="R46" s="1"/>
    </row>
    <row r="47" spans="1:18" customFormat="1">
      <c r="A47" s="1"/>
      <c r="B47" s="17">
        <v>5</v>
      </c>
      <c r="C47" s="27"/>
      <c r="D47" s="71"/>
      <c r="E47" s="33">
        <f t="shared" si="0"/>
        <v>0</v>
      </c>
      <c r="F47" s="42" t="str">
        <f t="shared" si="1"/>
        <v/>
      </c>
      <c r="G47" s="6"/>
      <c r="H47" s="6"/>
      <c r="I47" s="25" t="str">
        <f t="shared" ref="I47:I72" si="3">IFERROR(D47/H47,"")</f>
        <v/>
      </c>
      <c r="J47" s="6"/>
      <c r="K47" s="25" t="str">
        <f t="shared" ref="K47:K72" si="4">IFERROR(D47/J47,"")</f>
        <v/>
      </c>
      <c r="L47" s="16"/>
      <c r="M47" s="25" t="str">
        <f t="shared" ref="M47:M72" si="5">IFERROR(D47/L47,"")</f>
        <v/>
      </c>
      <c r="N47" s="16"/>
      <c r="O47" s="69" t="str">
        <f t="shared" si="2"/>
        <v/>
      </c>
      <c r="P47" s="25" t="str">
        <f t="shared" ref="P47:P72" si="6">IFERROR(D47/N47,"")</f>
        <v/>
      </c>
    </row>
    <row r="48" spans="1:18" customFormat="1">
      <c r="A48" s="1"/>
      <c r="B48" s="17">
        <v>6</v>
      </c>
      <c r="C48" s="27"/>
      <c r="D48" s="71"/>
      <c r="E48" s="33">
        <f t="shared" si="0"/>
        <v>0</v>
      </c>
      <c r="F48" s="42" t="str">
        <f t="shared" si="1"/>
        <v/>
      </c>
      <c r="G48" s="6"/>
      <c r="H48" s="6"/>
      <c r="I48" s="25" t="str">
        <f t="shared" si="3"/>
        <v/>
      </c>
      <c r="J48" s="6"/>
      <c r="K48" s="25" t="str">
        <f t="shared" si="4"/>
        <v/>
      </c>
      <c r="L48" s="16"/>
      <c r="M48" s="25" t="str">
        <f t="shared" si="5"/>
        <v/>
      </c>
      <c r="N48" s="16"/>
      <c r="O48" s="69" t="str">
        <f t="shared" si="2"/>
        <v/>
      </c>
      <c r="P48" s="25" t="str">
        <f t="shared" si="6"/>
        <v/>
      </c>
    </row>
    <row r="49" spans="1:16" customFormat="1">
      <c r="A49" s="1"/>
      <c r="B49" s="17">
        <v>7</v>
      </c>
      <c r="C49" s="27"/>
      <c r="D49" s="71"/>
      <c r="E49" s="33">
        <f t="shared" si="0"/>
        <v>0</v>
      </c>
      <c r="F49" s="42" t="str">
        <f t="shared" si="1"/>
        <v/>
      </c>
      <c r="G49" s="6"/>
      <c r="H49" s="6"/>
      <c r="I49" s="25" t="str">
        <f t="shared" si="3"/>
        <v/>
      </c>
      <c r="J49" s="6"/>
      <c r="K49" s="25" t="str">
        <f t="shared" si="4"/>
        <v/>
      </c>
      <c r="L49" s="16"/>
      <c r="M49" s="25" t="str">
        <f t="shared" si="5"/>
        <v/>
      </c>
      <c r="N49" s="16"/>
      <c r="O49" s="69" t="str">
        <f t="shared" si="2"/>
        <v/>
      </c>
      <c r="P49" s="25" t="str">
        <f t="shared" si="6"/>
        <v/>
      </c>
    </row>
    <row r="50" spans="1:16" customFormat="1">
      <c r="A50" s="1"/>
      <c r="B50" s="17">
        <v>8</v>
      </c>
      <c r="C50" s="27"/>
      <c r="D50" s="71"/>
      <c r="E50" s="33">
        <f t="shared" si="0"/>
        <v>0</v>
      </c>
      <c r="F50" s="42" t="str">
        <f t="shared" si="1"/>
        <v/>
      </c>
      <c r="G50" s="6"/>
      <c r="H50" s="6"/>
      <c r="I50" s="25" t="str">
        <f t="shared" si="3"/>
        <v/>
      </c>
      <c r="J50" s="6"/>
      <c r="K50" s="25" t="str">
        <f t="shared" si="4"/>
        <v/>
      </c>
      <c r="L50" s="16"/>
      <c r="M50" s="25" t="str">
        <f t="shared" si="5"/>
        <v/>
      </c>
      <c r="N50" s="16"/>
      <c r="O50" s="69" t="str">
        <f t="shared" si="2"/>
        <v/>
      </c>
      <c r="P50" s="25" t="str">
        <f t="shared" si="6"/>
        <v/>
      </c>
    </row>
    <row r="51" spans="1:16" customFormat="1">
      <c r="A51" s="1"/>
      <c r="B51" s="17">
        <v>9</v>
      </c>
      <c r="C51" s="27"/>
      <c r="D51" s="71"/>
      <c r="E51" s="33">
        <f t="shared" si="0"/>
        <v>0</v>
      </c>
      <c r="F51" s="42" t="str">
        <f t="shared" si="1"/>
        <v/>
      </c>
      <c r="G51" s="6"/>
      <c r="H51" s="6"/>
      <c r="I51" s="25" t="str">
        <f t="shared" si="3"/>
        <v/>
      </c>
      <c r="J51" s="6"/>
      <c r="K51" s="25" t="str">
        <f t="shared" si="4"/>
        <v/>
      </c>
      <c r="L51" s="16"/>
      <c r="M51" s="25" t="str">
        <f t="shared" si="5"/>
        <v/>
      </c>
      <c r="N51" s="16"/>
      <c r="O51" s="69" t="str">
        <f t="shared" si="2"/>
        <v/>
      </c>
      <c r="P51" s="25" t="str">
        <f t="shared" si="6"/>
        <v/>
      </c>
    </row>
    <row r="52" spans="1:16" customFormat="1">
      <c r="A52" s="1"/>
      <c r="B52" s="17">
        <v>10</v>
      </c>
      <c r="C52" s="27"/>
      <c r="D52" s="71"/>
      <c r="E52" s="33">
        <f t="shared" si="0"/>
        <v>0</v>
      </c>
      <c r="F52" s="42" t="str">
        <f t="shared" si="1"/>
        <v/>
      </c>
      <c r="G52" s="6"/>
      <c r="H52" s="6"/>
      <c r="I52" s="25" t="str">
        <f t="shared" si="3"/>
        <v/>
      </c>
      <c r="J52" s="6"/>
      <c r="K52" s="25" t="str">
        <f t="shared" si="4"/>
        <v/>
      </c>
      <c r="L52" s="16"/>
      <c r="M52" s="25" t="str">
        <f t="shared" si="5"/>
        <v/>
      </c>
      <c r="N52" s="16"/>
      <c r="O52" s="69" t="str">
        <f t="shared" si="2"/>
        <v/>
      </c>
      <c r="P52" s="25" t="str">
        <f t="shared" si="6"/>
        <v/>
      </c>
    </row>
    <row r="53" spans="1:16" customFormat="1">
      <c r="A53" s="1"/>
      <c r="B53" s="17">
        <v>11</v>
      </c>
      <c r="C53" s="27"/>
      <c r="D53" s="71"/>
      <c r="E53" s="33">
        <f t="shared" si="0"/>
        <v>0</v>
      </c>
      <c r="F53" s="42" t="str">
        <f t="shared" si="1"/>
        <v/>
      </c>
      <c r="G53" s="6"/>
      <c r="H53" s="6"/>
      <c r="I53" s="25" t="str">
        <f t="shared" si="3"/>
        <v/>
      </c>
      <c r="J53" s="6"/>
      <c r="K53" s="25" t="str">
        <f t="shared" si="4"/>
        <v/>
      </c>
      <c r="L53" s="16"/>
      <c r="M53" s="25" t="str">
        <f t="shared" si="5"/>
        <v/>
      </c>
      <c r="N53" s="16"/>
      <c r="O53" s="69" t="str">
        <f t="shared" si="2"/>
        <v/>
      </c>
      <c r="P53" s="25" t="str">
        <f t="shared" si="6"/>
        <v/>
      </c>
    </row>
    <row r="54" spans="1:16" customFormat="1">
      <c r="A54" s="1"/>
      <c r="B54" s="17">
        <v>12</v>
      </c>
      <c r="C54" s="27"/>
      <c r="D54" s="71"/>
      <c r="E54" s="33">
        <f t="shared" si="0"/>
        <v>0</v>
      </c>
      <c r="F54" s="42" t="str">
        <f t="shared" si="1"/>
        <v/>
      </c>
      <c r="G54" s="6"/>
      <c r="H54" s="6"/>
      <c r="I54" s="25" t="str">
        <f t="shared" si="3"/>
        <v/>
      </c>
      <c r="J54" s="6"/>
      <c r="K54" s="25" t="str">
        <f t="shared" si="4"/>
        <v/>
      </c>
      <c r="L54" s="16"/>
      <c r="M54" s="25" t="str">
        <f t="shared" si="5"/>
        <v/>
      </c>
      <c r="N54" s="16"/>
      <c r="O54" s="69" t="str">
        <f t="shared" si="2"/>
        <v/>
      </c>
      <c r="P54" s="25" t="str">
        <f t="shared" si="6"/>
        <v/>
      </c>
    </row>
    <row r="55" spans="1:16" customFormat="1">
      <c r="A55" s="1"/>
      <c r="B55" s="17">
        <v>13</v>
      </c>
      <c r="C55" s="27"/>
      <c r="D55" s="71"/>
      <c r="E55" s="33">
        <f t="shared" si="0"/>
        <v>0</v>
      </c>
      <c r="F55" s="42" t="str">
        <f t="shared" si="1"/>
        <v/>
      </c>
      <c r="G55" s="6"/>
      <c r="H55" s="6"/>
      <c r="I55" s="25" t="str">
        <f t="shared" si="3"/>
        <v/>
      </c>
      <c r="J55" s="6"/>
      <c r="K55" s="25" t="str">
        <f t="shared" si="4"/>
        <v/>
      </c>
      <c r="L55" s="16"/>
      <c r="M55" s="25" t="str">
        <f t="shared" si="5"/>
        <v/>
      </c>
      <c r="N55" s="16"/>
      <c r="O55" s="69" t="str">
        <f t="shared" si="2"/>
        <v/>
      </c>
      <c r="P55" s="25" t="str">
        <f t="shared" si="6"/>
        <v/>
      </c>
    </row>
    <row r="56" spans="1:16" customFormat="1">
      <c r="A56" s="1"/>
      <c r="B56" s="17">
        <v>14</v>
      </c>
      <c r="C56" s="27"/>
      <c r="D56" s="71"/>
      <c r="E56" s="33">
        <f t="shared" si="0"/>
        <v>0</v>
      </c>
      <c r="F56" s="42" t="str">
        <f t="shared" si="1"/>
        <v/>
      </c>
      <c r="G56" s="6"/>
      <c r="H56" s="6"/>
      <c r="I56" s="25" t="str">
        <f t="shared" si="3"/>
        <v/>
      </c>
      <c r="J56" s="6"/>
      <c r="K56" s="25" t="str">
        <f t="shared" si="4"/>
        <v/>
      </c>
      <c r="L56" s="16"/>
      <c r="M56" s="25" t="str">
        <f t="shared" si="5"/>
        <v/>
      </c>
      <c r="N56" s="16"/>
      <c r="O56" s="69" t="str">
        <f t="shared" si="2"/>
        <v/>
      </c>
      <c r="P56" s="25" t="str">
        <f t="shared" si="6"/>
        <v/>
      </c>
    </row>
    <row r="57" spans="1:16" customFormat="1">
      <c r="A57" s="1"/>
      <c r="B57" s="17">
        <v>15</v>
      </c>
      <c r="C57" s="27"/>
      <c r="D57" s="71"/>
      <c r="E57" s="33">
        <f t="shared" si="0"/>
        <v>0</v>
      </c>
      <c r="F57" s="42" t="str">
        <f t="shared" si="1"/>
        <v/>
      </c>
      <c r="G57" s="6"/>
      <c r="H57" s="6"/>
      <c r="I57" s="25" t="str">
        <f t="shared" si="3"/>
        <v/>
      </c>
      <c r="J57" s="6"/>
      <c r="K57" s="25" t="str">
        <f t="shared" si="4"/>
        <v/>
      </c>
      <c r="L57" s="16"/>
      <c r="M57" s="25" t="str">
        <f t="shared" si="5"/>
        <v/>
      </c>
      <c r="N57" s="16"/>
      <c r="O57" s="69" t="str">
        <f t="shared" si="2"/>
        <v/>
      </c>
      <c r="P57" s="25" t="str">
        <f t="shared" si="6"/>
        <v/>
      </c>
    </row>
    <row r="58" spans="1:16" customFormat="1">
      <c r="A58" s="1"/>
      <c r="B58" s="17">
        <v>16</v>
      </c>
      <c r="C58" s="27"/>
      <c r="D58" s="71"/>
      <c r="E58" s="33">
        <f t="shared" si="0"/>
        <v>0</v>
      </c>
      <c r="F58" s="42" t="str">
        <f t="shared" si="1"/>
        <v/>
      </c>
      <c r="G58" s="6"/>
      <c r="H58" s="6"/>
      <c r="I58" s="25" t="str">
        <f t="shared" si="3"/>
        <v/>
      </c>
      <c r="J58" s="6"/>
      <c r="K58" s="25" t="str">
        <f t="shared" si="4"/>
        <v/>
      </c>
      <c r="L58" s="16"/>
      <c r="M58" s="25" t="str">
        <f t="shared" si="5"/>
        <v/>
      </c>
      <c r="N58" s="16"/>
      <c r="O58" s="69" t="str">
        <f t="shared" si="2"/>
        <v/>
      </c>
      <c r="P58" s="25" t="str">
        <f t="shared" si="6"/>
        <v/>
      </c>
    </row>
    <row r="59" spans="1:16" customFormat="1">
      <c r="A59" s="1"/>
      <c r="B59" s="17">
        <v>17</v>
      </c>
      <c r="C59" s="27"/>
      <c r="D59" s="71"/>
      <c r="E59" s="33">
        <f t="shared" si="0"/>
        <v>0</v>
      </c>
      <c r="F59" s="42" t="str">
        <f t="shared" si="1"/>
        <v/>
      </c>
      <c r="G59" s="6"/>
      <c r="H59" s="6"/>
      <c r="I59" s="25" t="str">
        <f t="shared" si="3"/>
        <v/>
      </c>
      <c r="J59" s="6"/>
      <c r="K59" s="25" t="str">
        <f t="shared" si="4"/>
        <v/>
      </c>
      <c r="L59" s="16"/>
      <c r="M59" s="25" t="str">
        <f t="shared" si="5"/>
        <v/>
      </c>
      <c r="N59" s="16"/>
      <c r="O59" s="69" t="str">
        <f t="shared" si="2"/>
        <v/>
      </c>
      <c r="P59" s="25" t="str">
        <f t="shared" si="6"/>
        <v/>
      </c>
    </row>
    <row r="60" spans="1:16" customFormat="1">
      <c r="A60" s="1"/>
      <c r="B60" s="17">
        <v>18</v>
      </c>
      <c r="C60" s="27"/>
      <c r="D60" s="71"/>
      <c r="E60" s="33">
        <f t="shared" si="0"/>
        <v>0</v>
      </c>
      <c r="F60" s="42" t="str">
        <f t="shared" si="1"/>
        <v/>
      </c>
      <c r="G60" s="6"/>
      <c r="H60" s="6"/>
      <c r="I60" s="25" t="str">
        <f t="shared" si="3"/>
        <v/>
      </c>
      <c r="J60" s="6"/>
      <c r="K60" s="25" t="str">
        <f t="shared" si="4"/>
        <v/>
      </c>
      <c r="L60" s="16"/>
      <c r="M60" s="25" t="str">
        <f t="shared" si="5"/>
        <v/>
      </c>
      <c r="N60" s="16"/>
      <c r="O60" s="69" t="str">
        <f t="shared" si="2"/>
        <v/>
      </c>
      <c r="P60" s="25" t="str">
        <f t="shared" si="6"/>
        <v/>
      </c>
    </row>
    <row r="61" spans="1:16" customFormat="1">
      <c r="A61" s="1"/>
      <c r="B61" s="17">
        <v>19</v>
      </c>
      <c r="C61" s="27"/>
      <c r="D61" s="71"/>
      <c r="E61" s="33">
        <f t="shared" si="0"/>
        <v>0</v>
      </c>
      <c r="F61" s="42" t="str">
        <f t="shared" si="1"/>
        <v/>
      </c>
      <c r="G61" s="6"/>
      <c r="H61" s="6"/>
      <c r="I61" s="25" t="str">
        <f t="shared" si="3"/>
        <v/>
      </c>
      <c r="J61" s="6"/>
      <c r="K61" s="25" t="str">
        <f t="shared" si="4"/>
        <v/>
      </c>
      <c r="L61" s="16"/>
      <c r="M61" s="25" t="str">
        <f t="shared" si="5"/>
        <v/>
      </c>
      <c r="N61" s="16"/>
      <c r="O61" s="69" t="str">
        <f t="shared" si="2"/>
        <v/>
      </c>
      <c r="P61" s="25" t="str">
        <f t="shared" si="6"/>
        <v/>
      </c>
    </row>
    <row r="62" spans="1:16" customFormat="1">
      <c r="A62" s="1"/>
      <c r="B62" s="17">
        <v>20</v>
      </c>
      <c r="C62" s="27"/>
      <c r="D62" s="71"/>
      <c r="E62" s="33">
        <f t="shared" si="0"/>
        <v>0</v>
      </c>
      <c r="F62" s="42" t="str">
        <f t="shared" si="1"/>
        <v/>
      </c>
      <c r="G62" s="6"/>
      <c r="H62" s="6"/>
      <c r="I62" s="25" t="str">
        <f t="shared" si="3"/>
        <v/>
      </c>
      <c r="J62" s="6"/>
      <c r="K62" s="25" t="str">
        <f t="shared" si="4"/>
        <v/>
      </c>
      <c r="L62" s="16"/>
      <c r="M62" s="25" t="str">
        <f t="shared" si="5"/>
        <v/>
      </c>
      <c r="N62" s="16"/>
      <c r="O62" s="69" t="str">
        <f t="shared" si="2"/>
        <v/>
      </c>
      <c r="P62" s="25" t="str">
        <f t="shared" si="6"/>
        <v/>
      </c>
    </row>
    <row r="63" spans="1:16" customFormat="1">
      <c r="A63" s="1"/>
      <c r="B63" s="17">
        <v>21</v>
      </c>
      <c r="C63" s="27"/>
      <c r="D63" s="71"/>
      <c r="E63" s="33">
        <f t="shared" si="0"/>
        <v>0</v>
      </c>
      <c r="F63" s="42" t="str">
        <f t="shared" si="1"/>
        <v/>
      </c>
      <c r="G63" s="6"/>
      <c r="H63" s="6"/>
      <c r="I63" s="25" t="str">
        <f t="shared" si="3"/>
        <v/>
      </c>
      <c r="J63" s="6"/>
      <c r="K63" s="25" t="str">
        <f t="shared" si="4"/>
        <v/>
      </c>
      <c r="L63" s="16"/>
      <c r="M63" s="25" t="str">
        <f t="shared" si="5"/>
        <v/>
      </c>
      <c r="N63" s="16"/>
      <c r="O63" s="69" t="str">
        <f t="shared" si="2"/>
        <v/>
      </c>
      <c r="P63" s="25" t="str">
        <f t="shared" si="6"/>
        <v/>
      </c>
    </row>
    <row r="64" spans="1:16" customFormat="1">
      <c r="A64" s="1"/>
      <c r="B64" s="17">
        <v>22</v>
      </c>
      <c r="C64" s="27"/>
      <c r="D64" s="71"/>
      <c r="E64" s="33">
        <f t="shared" si="0"/>
        <v>0</v>
      </c>
      <c r="F64" s="42" t="str">
        <f t="shared" si="1"/>
        <v/>
      </c>
      <c r="G64" s="6"/>
      <c r="H64" s="6"/>
      <c r="I64" s="25" t="str">
        <f t="shared" si="3"/>
        <v/>
      </c>
      <c r="J64" s="6"/>
      <c r="K64" s="25" t="str">
        <f t="shared" si="4"/>
        <v/>
      </c>
      <c r="L64" s="16"/>
      <c r="M64" s="25" t="str">
        <f t="shared" si="5"/>
        <v/>
      </c>
      <c r="N64" s="16"/>
      <c r="O64" s="69" t="str">
        <f t="shared" si="2"/>
        <v/>
      </c>
      <c r="P64" s="25" t="str">
        <f t="shared" si="6"/>
        <v/>
      </c>
    </row>
    <row r="65" spans="1:16" customFormat="1">
      <c r="A65" s="1"/>
      <c r="B65" s="17">
        <v>23</v>
      </c>
      <c r="C65" s="27"/>
      <c r="D65" s="71"/>
      <c r="E65" s="33">
        <f t="shared" si="0"/>
        <v>0</v>
      </c>
      <c r="F65" s="42" t="str">
        <f t="shared" si="1"/>
        <v/>
      </c>
      <c r="G65" s="6"/>
      <c r="H65" s="6"/>
      <c r="I65" s="25" t="str">
        <f t="shared" si="3"/>
        <v/>
      </c>
      <c r="J65" s="6"/>
      <c r="K65" s="25" t="str">
        <f t="shared" si="4"/>
        <v/>
      </c>
      <c r="L65" s="16"/>
      <c r="M65" s="25" t="str">
        <f t="shared" si="5"/>
        <v/>
      </c>
      <c r="N65" s="16"/>
      <c r="O65" s="69" t="str">
        <f t="shared" si="2"/>
        <v/>
      </c>
      <c r="P65" s="25" t="str">
        <f t="shared" si="6"/>
        <v/>
      </c>
    </row>
    <row r="66" spans="1:16" customFormat="1">
      <c r="A66" s="1"/>
      <c r="B66" s="17">
        <v>24</v>
      </c>
      <c r="C66" s="27"/>
      <c r="D66" s="71"/>
      <c r="E66" s="33">
        <f t="shared" si="0"/>
        <v>0</v>
      </c>
      <c r="F66" s="42" t="str">
        <f t="shared" si="1"/>
        <v/>
      </c>
      <c r="G66" s="6"/>
      <c r="H66" s="6"/>
      <c r="I66" s="25" t="str">
        <f t="shared" si="3"/>
        <v/>
      </c>
      <c r="J66" s="6"/>
      <c r="K66" s="25" t="str">
        <f t="shared" si="4"/>
        <v/>
      </c>
      <c r="L66" s="16"/>
      <c r="M66" s="25" t="str">
        <f t="shared" si="5"/>
        <v/>
      </c>
      <c r="N66" s="16"/>
      <c r="O66" s="69" t="str">
        <f t="shared" si="2"/>
        <v/>
      </c>
      <c r="P66" s="25" t="str">
        <f t="shared" si="6"/>
        <v/>
      </c>
    </row>
    <row r="67" spans="1:16" customFormat="1">
      <c r="A67" s="1"/>
      <c r="B67" s="17">
        <v>25</v>
      </c>
      <c r="C67" s="27"/>
      <c r="D67" s="71"/>
      <c r="E67" s="33">
        <f t="shared" si="0"/>
        <v>0</v>
      </c>
      <c r="F67" s="42" t="str">
        <f t="shared" si="1"/>
        <v/>
      </c>
      <c r="G67" s="6"/>
      <c r="H67" s="6"/>
      <c r="I67" s="25" t="str">
        <f t="shared" si="3"/>
        <v/>
      </c>
      <c r="J67" s="6"/>
      <c r="K67" s="25" t="str">
        <f t="shared" si="4"/>
        <v/>
      </c>
      <c r="L67" s="16"/>
      <c r="M67" s="25" t="str">
        <f t="shared" si="5"/>
        <v/>
      </c>
      <c r="N67" s="16"/>
      <c r="O67" s="69" t="str">
        <f t="shared" si="2"/>
        <v/>
      </c>
      <c r="P67" s="25" t="str">
        <f t="shared" si="6"/>
        <v/>
      </c>
    </row>
    <row r="68" spans="1:16" customFormat="1">
      <c r="A68" s="1"/>
      <c r="B68" s="17">
        <v>26</v>
      </c>
      <c r="C68" s="27"/>
      <c r="D68" s="71"/>
      <c r="E68" s="33">
        <f t="shared" si="0"/>
        <v>0</v>
      </c>
      <c r="F68" s="42" t="str">
        <f t="shared" si="1"/>
        <v/>
      </c>
      <c r="G68" s="6"/>
      <c r="H68" s="6"/>
      <c r="I68" s="25" t="str">
        <f t="shared" si="3"/>
        <v/>
      </c>
      <c r="J68" s="6"/>
      <c r="K68" s="25" t="str">
        <f t="shared" si="4"/>
        <v/>
      </c>
      <c r="L68" s="16"/>
      <c r="M68" s="25" t="str">
        <f t="shared" si="5"/>
        <v/>
      </c>
      <c r="N68" s="16"/>
      <c r="O68" s="69" t="str">
        <f t="shared" si="2"/>
        <v/>
      </c>
      <c r="P68" s="25" t="str">
        <f t="shared" si="6"/>
        <v/>
      </c>
    </row>
    <row r="69" spans="1:16" customFormat="1">
      <c r="A69" s="1"/>
      <c r="B69" s="17">
        <v>27</v>
      </c>
      <c r="C69" s="27"/>
      <c r="D69" s="71"/>
      <c r="E69" s="33">
        <f t="shared" si="0"/>
        <v>0</v>
      </c>
      <c r="F69" s="42" t="str">
        <f t="shared" si="1"/>
        <v/>
      </c>
      <c r="G69" s="6"/>
      <c r="H69" s="6"/>
      <c r="I69" s="25" t="str">
        <f t="shared" si="3"/>
        <v/>
      </c>
      <c r="J69" s="6"/>
      <c r="K69" s="25" t="str">
        <f t="shared" si="4"/>
        <v/>
      </c>
      <c r="L69" s="16"/>
      <c r="M69" s="25" t="str">
        <f t="shared" si="5"/>
        <v/>
      </c>
      <c r="N69" s="16"/>
      <c r="O69" s="69" t="str">
        <f t="shared" si="2"/>
        <v/>
      </c>
      <c r="P69" s="25" t="str">
        <f t="shared" si="6"/>
        <v/>
      </c>
    </row>
    <row r="70" spans="1:16" customFormat="1">
      <c r="A70" s="1"/>
      <c r="B70" s="17">
        <v>28</v>
      </c>
      <c r="C70" s="27"/>
      <c r="D70" s="71"/>
      <c r="E70" s="33">
        <f t="shared" si="0"/>
        <v>0</v>
      </c>
      <c r="F70" s="42" t="str">
        <f t="shared" si="1"/>
        <v/>
      </c>
      <c r="G70" s="6"/>
      <c r="H70" s="6"/>
      <c r="I70" s="25" t="str">
        <f t="shared" si="3"/>
        <v/>
      </c>
      <c r="J70" s="6"/>
      <c r="K70" s="25" t="str">
        <f t="shared" si="4"/>
        <v/>
      </c>
      <c r="L70" s="16"/>
      <c r="M70" s="25" t="str">
        <f t="shared" si="5"/>
        <v/>
      </c>
      <c r="N70" s="16"/>
      <c r="O70" s="69" t="str">
        <f t="shared" si="2"/>
        <v/>
      </c>
      <c r="P70" s="25" t="str">
        <f t="shared" si="6"/>
        <v/>
      </c>
    </row>
    <row r="71" spans="1:16" customFormat="1">
      <c r="A71" s="1"/>
      <c r="B71" s="17">
        <v>29</v>
      </c>
      <c r="C71" s="27"/>
      <c r="D71" s="71"/>
      <c r="E71" s="33">
        <f t="shared" si="0"/>
        <v>0</v>
      </c>
      <c r="F71" s="42" t="str">
        <f t="shared" si="1"/>
        <v/>
      </c>
      <c r="G71" s="6"/>
      <c r="H71" s="6"/>
      <c r="I71" s="25" t="str">
        <f t="shared" si="3"/>
        <v/>
      </c>
      <c r="J71" s="6"/>
      <c r="K71" s="25" t="str">
        <f t="shared" si="4"/>
        <v/>
      </c>
      <c r="L71" s="16"/>
      <c r="M71" s="25" t="str">
        <f t="shared" si="5"/>
        <v/>
      </c>
      <c r="N71" s="16"/>
      <c r="O71" s="69" t="str">
        <f t="shared" si="2"/>
        <v/>
      </c>
      <c r="P71" s="25" t="str">
        <f t="shared" si="6"/>
        <v/>
      </c>
    </row>
    <row r="72" spans="1:16" customFormat="1">
      <c r="A72" s="1"/>
      <c r="B72" s="17">
        <v>30</v>
      </c>
      <c r="C72" s="27"/>
      <c r="D72" s="71"/>
      <c r="E72" s="33">
        <f>IFERROR(C72-D72,"")</f>
        <v>0</v>
      </c>
      <c r="F72" s="42" t="str">
        <f t="shared" si="1"/>
        <v/>
      </c>
      <c r="G72" s="6"/>
      <c r="H72" s="6"/>
      <c r="I72" s="25" t="str">
        <f t="shared" si="3"/>
        <v/>
      </c>
      <c r="J72" s="6"/>
      <c r="K72" s="25" t="str">
        <f t="shared" si="4"/>
        <v/>
      </c>
      <c r="L72" s="16"/>
      <c r="M72" s="25" t="str">
        <f t="shared" si="5"/>
        <v/>
      </c>
      <c r="N72" s="16"/>
      <c r="O72" s="69" t="str">
        <f t="shared" si="2"/>
        <v/>
      </c>
      <c r="P72" s="25" t="str">
        <f t="shared" si="6"/>
        <v/>
      </c>
    </row>
    <row r="73" spans="1:16" customFormat="1">
      <c r="A73" s="1"/>
      <c r="B73" s="17">
        <v>31</v>
      </c>
      <c r="C73" s="27"/>
      <c r="D73" s="71"/>
      <c r="E73" s="33">
        <f t="shared" si="0"/>
        <v>0</v>
      </c>
      <c r="F73" s="42" t="str">
        <f t="shared" si="1"/>
        <v/>
      </c>
      <c r="G73" s="6"/>
      <c r="H73" s="6"/>
      <c r="I73" s="25" t="str">
        <f t="shared" ref="I73:I94" si="7">IFERROR(D73/H73,"")</f>
        <v/>
      </c>
      <c r="J73" s="6"/>
      <c r="K73" s="25" t="str">
        <f t="shared" ref="K73:K94" si="8">IFERROR(D73/J73,"")</f>
        <v/>
      </c>
      <c r="L73" s="16"/>
      <c r="M73" s="25" t="str">
        <f t="shared" ref="M73:M94" si="9">IFERROR(D73/L73,"")</f>
        <v/>
      </c>
      <c r="N73" s="16"/>
      <c r="O73" s="69" t="str">
        <f t="shared" si="2"/>
        <v/>
      </c>
      <c r="P73" s="25" t="str">
        <f t="shared" ref="P73:P94" si="10">IFERROR(D73/N73,"")</f>
        <v/>
      </c>
    </row>
    <row r="74" spans="1:16" customFormat="1">
      <c r="A74" s="1"/>
      <c r="B74" s="17">
        <v>32</v>
      </c>
      <c r="C74" s="27"/>
      <c r="D74" s="71"/>
      <c r="E74" s="33">
        <f t="shared" si="0"/>
        <v>0</v>
      </c>
      <c r="F74" s="42" t="str">
        <f t="shared" si="1"/>
        <v/>
      </c>
      <c r="G74" s="6"/>
      <c r="H74" s="6"/>
      <c r="I74" s="25" t="str">
        <f t="shared" si="7"/>
        <v/>
      </c>
      <c r="J74" s="6"/>
      <c r="K74" s="25" t="str">
        <f t="shared" si="8"/>
        <v/>
      </c>
      <c r="L74" s="16"/>
      <c r="M74" s="25" t="str">
        <f t="shared" si="9"/>
        <v/>
      </c>
      <c r="N74" s="16"/>
      <c r="O74" s="69" t="str">
        <f t="shared" si="2"/>
        <v/>
      </c>
      <c r="P74" s="25" t="str">
        <f t="shared" si="10"/>
        <v/>
      </c>
    </row>
    <row r="75" spans="1:16" customFormat="1">
      <c r="A75" s="1"/>
      <c r="B75" s="17">
        <v>33</v>
      </c>
      <c r="C75" s="27"/>
      <c r="D75" s="71"/>
      <c r="E75" s="33">
        <f t="shared" si="0"/>
        <v>0</v>
      </c>
      <c r="F75" s="42" t="str">
        <f t="shared" si="1"/>
        <v/>
      </c>
      <c r="G75" s="6"/>
      <c r="H75" s="6"/>
      <c r="I75" s="25" t="str">
        <f t="shared" si="7"/>
        <v/>
      </c>
      <c r="J75" s="6"/>
      <c r="K75" s="25" t="str">
        <f t="shared" si="8"/>
        <v/>
      </c>
      <c r="L75" s="16"/>
      <c r="M75" s="25" t="str">
        <f t="shared" si="9"/>
        <v/>
      </c>
      <c r="N75" s="16"/>
      <c r="O75" s="69" t="str">
        <f t="shared" si="2"/>
        <v/>
      </c>
      <c r="P75" s="25" t="str">
        <f t="shared" si="10"/>
        <v/>
      </c>
    </row>
    <row r="76" spans="1:16" customFormat="1">
      <c r="A76" s="1"/>
      <c r="B76" s="17">
        <v>34</v>
      </c>
      <c r="C76" s="27"/>
      <c r="D76" s="71"/>
      <c r="E76" s="33">
        <f t="shared" si="0"/>
        <v>0</v>
      </c>
      <c r="F76" s="42" t="str">
        <f t="shared" si="1"/>
        <v/>
      </c>
      <c r="G76" s="6"/>
      <c r="H76" s="6"/>
      <c r="I76" s="25" t="str">
        <f t="shared" si="7"/>
        <v/>
      </c>
      <c r="J76" s="6"/>
      <c r="K76" s="25" t="str">
        <f t="shared" si="8"/>
        <v/>
      </c>
      <c r="L76" s="16"/>
      <c r="M76" s="25" t="str">
        <f t="shared" si="9"/>
        <v/>
      </c>
      <c r="N76" s="16"/>
      <c r="O76" s="69" t="str">
        <f t="shared" si="2"/>
        <v/>
      </c>
      <c r="P76" s="25" t="str">
        <f t="shared" si="10"/>
        <v/>
      </c>
    </row>
    <row r="77" spans="1:16" customFormat="1">
      <c r="A77" s="1"/>
      <c r="B77" s="17">
        <v>35</v>
      </c>
      <c r="C77" s="27"/>
      <c r="D77" s="71"/>
      <c r="E77" s="33">
        <f t="shared" si="0"/>
        <v>0</v>
      </c>
      <c r="F77" s="42" t="str">
        <f t="shared" si="1"/>
        <v/>
      </c>
      <c r="G77" s="6"/>
      <c r="H77" s="6"/>
      <c r="I77" s="25" t="str">
        <f t="shared" si="7"/>
        <v/>
      </c>
      <c r="J77" s="6"/>
      <c r="K77" s="25" t="str">
        <f t="shared" si="8"/>
        <v/>
      </c>
      <c r="L77" s="16"/>
      <c r="M77" s="25" t="str">
        <f t="shared" si="9"/>
        <v/>
      </c>
      <c r="N77" s="16"/>
      <c r="O77" s="69" t="str">
        <f t="shared" si="2"/>
        <v/>
      </c>
      <c r="P77" s="25" t="str">
        <f t="shared" si="10"/>
        <v/>
      </c>
    </row>
    <row r="78" spans="1:16" customFormat="1">
      <c r="A78" s="1"/>
      <c r="B78" s="17">
        <v>36</v>
      </c>
      <c r="C78" s="27"/>
      <c r="D78" s="71"/>
      <c r="E78" s="33">
        <f t="shared" si="0"/>
        <v>0</v>
      </c>
      <c r="F78" s="42" t="str">
        <f t="shared" si="1"/>
        <v/>
      </c>
      <c r="G78" s="6"/>
      <c r="H78" s="6"/>
      <c r="I78" s="25" t="str">
        <f t="shared" si="7"/>
        <v/>
      </c>
      <c r="J78" s="6"/>
      <c r="K78" s="25" t="str">
        <f t="shared" si="8"/>
        <v/>
      </c>
      <c r="L78" s="16"/>
      <c r="M78" s="25" t="str">
        <f t="shared" si="9"/>
        <v/>
      </c>
      <c r="N78" s="16"/>
      <c r="O78" s="69" t="str">
        <f t="shared" si="2"/>
        <v/>
      </c>
      <c r="P78" s="25" t="str">
        <f t="shared" si="10"/>
        <v/>
      </c>
    </row>
    <row r="79" spans="1:16" customFormat="1">
      <c r="A79" s="1"/>
      <c r="B79" s="17">
        <v>37</v>
      </c>
      <c r="C79" s="27"/>
      <c r="D79" s="71"/>
      <c r="E79" s="33">
        <f t="shared" si="0"/>
        <v>0</v>
      </c>
      <c r="F79" s="42" t="str">
        <f t="shared" si="1"/>
        <v/>
      </c>
      <c r="G79" s="6"/>
      <c r="H79" s="6"/>
      <c r="I79" s="25" t="str">
        <f t="shared" si="7"/>
        <v/>
      </c>
      <c r="J79" s="6"/>
      <c r="K79" s="25" t="str">
        <f t="shared" si="8"/>
        <v/>
      </c>
      <c r="L79" s="16"/>
      <c r="M79" s="25" t="str">
        <f t="shared" si="9"/>
        <v/>
      </c>
      <c r="N79" s="16"/>
      <c r="O79" s="69" t="str">
        <f t="shared" si="2"/>
        <v/>
      </c>
      <c r="P79" s="25" t="str">
        <f t="shared" si="10"/>
        <v/>
      </c>
    </row>
    <row r="80" spans="1:16" customFormat="1">
      <c r="A80" s="1"/>
      <c r="B80" s="17">
        <v>38</v>
      </c>
      <c r="C80" s="27"/>
      <c r="D80" s="71"/>
      <c r="E80" s="33">
        <f t="shared" si="0"/>
        <v>0</v>
      </c>
      <c r="F80" s="42" t="str">
        <f t="shared" si="1"/>
        <v/>
      </c>
      <c r="G80" s="6"/>
      <c r="H80" s="6"/>
      <c r="I80" s="25" t="str">
        <f t="shared" si="7"/>
        <v/>
      </c>
      <c r="J80" s="6"/>
      <c r="K80" s="25" t="str">
        <f t="shared" si="8"/>
        <v/>
      </c>
      <c r="L80" s="16"/>
      <c r="M80" s="25" t="str">
        <f t="shared" si="9"/>
        <v/>
      </c>
      <c r="N80" s="16"/>
      <c r="O80" s="69" t="str">
        <f t="shared" si="2"/>
        <v/>
      </c>
      <c r="P80" s="25" t="str">
        <f t="shared" si="10"/>
        <v/>
      </c>
    </row>
    <row r="81" spans="1:16" customFormat="1">
      <c r="A81" s="1"/>
      <c r="B81" s="17">
        <v>39</v>
      </c>
      <c r="C81" s="27"/>
      <c r="D81" s="71"/>
      <c r="E81" s="33">
        <f>IFERROR(C81-D81,"")</f>
        <v>0</v>
      </c>
      <c r="F81" s="42" t="str">
        <f>IFERROR(E81/D81,"")</f>
        <v/>
      </c>
      <c r="G81" s="6"/>
      <c r="H81" s="6"/>
      <c r="I81" s="25" t="str">
        <f t="shared" si="7"/>
        <v/>
      </c>
      <c r="J81" s="6"/>
      <c r="K81" s="25" t="str">
        <f t="shared" si="8"/>
        <v/>
      </c>
      <c r="L81" s="16"/>
      <c r="M81" s="25" t="str">
        <f t="shared" si="9"/>
        <v/>
      </c>
      <c r="N81" s="16"/>
      <c r="O81" s="69" t="str">
        <f t="shared" si="2"/>
        <v/>
      </c>
      <c r="P81" s="25" t="str">
        <f t="shared" si="10"/>
        <v/>
      </c>
    </row>
    <row r="82" spans="1:16" customFormat="1">
      <c r="A82" s="1"/>
      <c r="B82" s="17">
        <v>40</v>
      </c>
      <c r="C82" s="27"/>
      <c r="D82" s="71"/>
      <c r="E82" s="33">
        <f t="shared" si="0"/>
        <v>0</v>
      </c>
      <c r="F82" s="42" t="str">
        <f t="shared" si="1"/>
        <v/>
      </c>
      <c r="G82" s="6"/>
      <c r="H82" s="6"/>
      <c r="I82" s="25" t="str">
        <f t="shared" si="7"/>
        <v/>
      </c>
      <c r="J82" s="6"/>
      <c r="K82" s="25" t="str">
        <f t="shared" si="8"/>
        <v/>
      </c>
      <c r="L82" s="16"/>
      <c r="M82" s="25" t="str">
        <f t="shared" si="9"/>
        <v/>
      </c>
      <c r="N82" s="16"/>
      <c r="O82" s="69" t="str">
        <f t="shared" si="2"/>
        <v/>
      </c>
      <c r="P82" s="25" t="str">
        <f t="shared" si="10"/>
        <v/>
      </c>
    </row>
    <row r="83" spans="1:16" customFormat="1">
      <c r="A83" s="1"/>
      <c r="B83" s="17">
        <v>41</v>
      </c>
      <c r="C83" s="27"/>
      <c r="D83" s="71"/>
      <c r="E83" s="33">
        <f t="shared" si="0"/>
        <v>0</v>
      </c>
      <c r="F83" s="42" t="str">
        <f t="shared" si="1"/>
        <v/>
      </c>
      <c r="G83" s="6"/>
      <c r="H83" s="6"/>
      <c r="I83" s="25" t="str">
        <f t="shared" si="7"/>
        <v/>
      </c>
      <c r="J83" s="6"/>
      <c r="K83" s="25" t="str">
        <f t="shared" si="8"/>
        <v/>
      </c>
      <c r="L83" s="16"/>
      <c r="M83" s="25" t="str">
        <f t="shared" si="9"/>
        <v/>
      </c>
      <c r="N83" s="16"/>
      <c r="O83" s="69" t="str">
        <f t="shared" si="2"/>
        <v/>
      </c>
      <c r="P83" s="25" t="str">
        <f t="shared" si="10"/>
        <v/>
      </c>
    </row>
    <row r="84" spans="1:16" customFormat="1">
      <c r="A84" s="1"/>
      <c r="B84" s="17">
        <v>42</v>
      </c>
      <c r="C84" s="27"/>
      <c r="D84" s="71"/>
      <c r="E84" s="33">
        <f t="shared" si="0"/>
        <v>0</v>
      </c>
      <c r="F84" s="42" t="str">
        <f t="shared" si="1"/>
        <v/>
      </c>
      <c r="G84" s="6"/>
      <c r="H84" s="6"/>
      <c r="I84" s="25" t="str">
        <f t="shared" si="7"/>
        <v/>
      </c>
      <c r="J84" s="6"/>
      <c r="K84" s="25" t="str">
        <f t="shared" si="8"/>
        <v/>
      </c>
      <c r="L84" s="16"/>
      <c r="M84" s="25" t="str">
        <f t="shared" si="9"/>
        <v/>
      </c>
      <c r="N84" s="16"/>
      <c r="O84" s="69" t="str">
        <f t="shared" si="2"/>
        <v/>
      </c>
      <c r="P84" s="25" t="str">
        <f t="shared" si="10"/>
        <v/>
      </c>
    </row>
    <row r="85" spans="1:16" customFormat="1">
      <c r="A85" s="1"/>
      <c r="B85" s="17">
        <v>43</v>
      </c>
      <c r="C85" s="27"/>
      <c r="D85" s="71"/>
      <c r="E85" s="33">
        <f t="shared" si="0"/>
        <v>0</v>
      </c>
      <c r="F85" s="42" t="str">
        <f t="shared" si="1"/>
        <v/>
      </c>
      <c r="G85" s="6"/>
      <c r="H85" s="6"/>
      <c r="I85" s="25" t="str">
        <f t="shared" si="7"/>
        <v/>
      </c>
      <c r="J85" s="6"/>
      <c r="K85" s="25" t="str">
        <f t="shared" si="8"/>
        <v/>
      </c>
      <c r="L85" s="16"/>
      <c r="M85" s="25" t="str">
        <f t="shared" si="9"/>
        <v/>
      </c>
      <c r="N85" s="16"/>
      <c r="O85" s="69" t="str">
        <f t="shared" si="2"/>
        <v/>
      </c>
      <c r="P85" s="25" t="str">
        <f t="shared" si="10"/>
        <v/>
      </c>
    </row>
    <row r="86" spans="1:16" customFormat="1">
      <c r="A86" s="1"/>
      <c r="B86" s="17">
        <v>44</v>
      </c>
      <c r="C86" s="27"/>
      <c r="D86" s="71"/>
      <c r="E86" s="33">
        <f t="shared" si="0"/>
        <v>0</v>
      </c>
      <c r="F86" s="42" t="str">
        <f t="shared" si="1"/>
        <v/>
      </c>
      <c r="G86" s="6"/>
      <c r="H86" s="6"/>
      <c r="I86" s="25" t="str">
        <f t="shared" si="7"/>
        <v/>
      </c>
      <c r="J86" s="6"/>
      <c r="K86" s="25" t="str">
        <f t="shared" si="8"/>
        <v/>
      </c>
      <c r="L86" s="16"/>
      <c r="M86" s="25" t="str">
        <f t="shared" si="9"/>
        <v/>
      </c>
      <c r="N86" s="16"/>
      <c r="O86" s="69" t="str">
        <f t="shared" si="2"/>
        <v/>
      </c>
      <c r="P86" s="25" t="str">
        <f t="shared" si="10"/>
        <v/>
      </c>
    </row>
    <row r="87" spans="1:16" customFormat="1">
      <c r="A87" s="1"/>
      <c r="B87" s="17">
        <v>45</v>
      </c>
      <c r="C87" s="27"/>
      <c r="D87" s="71"/>
      <c r="E87" s="33">
        <f t="shared" si="0"/>
        <v>0</v>
      </c>
      <c r="F87" s="42" t="str">
        <f t="shared" si="1"/>
        <v/>
      </c>
      <c r="G87" s="6"/>
      <c r="H87" s="6"/>
      <c r="I87" s="25" t="str">
        <f t="shared" si="7"/>
        <v/>
      </c>
      <c r="J87" s="6"/>
      <c r="K87" s="25" t="str">
        <f t="shared" si="8"/>
        <v/>
      </c>
      <c r="L87" s="16"/>
      <c r="M87" s="25" t="str">
        <f t="shared" si="9"/>
        <v/>
      </c>
      <c r="N87" s="16"/>
      <c r="O87" s="69" t="str">
        <f t="shared" si="2"/>
        <v/>
      </c>
      <c r="P87" s="25" t="str">
        <f t="shared" si="10"/>
        <v/>
      </c>
    </row>
    <row r="88" spans="1:16" customFormat="1">
      <c r="A88" s="1"/>
      <c r="B88" s="17">
        <v>46</v>
      </c>
      <c r="C88" s="27"/>
      <c r="D88" s="71"/>
      <c r="E88" s="33">
        <f t="shared" si="0"/>
        <v>0</v>
      </c>
      <c r="F88" s="42" t="str">
        <f t="shared" si="1"/>
        <v/>
      </c>
      <c r="G88" s="6"/>
      <c r="H88" s="6"/>
      <c r="I88" s="25" t="str">
        <f t="shared" si="7"/>
        <v/>
      </c>
      <c r="J88" s="6"/>
      <c r="K88" s="25" t="str">
        <f t="shared" si="8"/>
        <v/>
      </c>
      <c r="L88" s="16"/>
      <c r="M88" s="25" t="str">
        <f t="shared" si="9"/>
        <v/>
      </c>
      <c r="N88" s="16"/>
      <c r="O88" s="69" t="str">
        <f t="shared" si="2"/>
        <v/>
      </c>
      <c r="P88" s="25" t="str">
        <f t="shared" si="10"/>
        <v/>
      </c>
    </row>
    <row r="89" spans="1:16" customFormat="1">
      <c r="A89" s="1"/>
      <c r="B89" s="17">
        <v>47</v>
      </c>
      <c r="C89" s="27"/>
      <c r="D89" s="71"/>
      <c r="E89" s="33">
        <f t="shared" si="0"/>
        <v>0</v>
      </c>
      <c r="F89" s="42" t="str">
        <f t="shared" si="1"/>
        <v/>
      </c>
      <c r="G89" s="6"/>
      <c r="H89" s="6"/>
      <c r="I89" s="25" t="str">
        <f t="shared" si="7"/>
        <v/>
      </c>
      <c r="J89" s="6"/>
      <c r="K89" s="25" t="str">
        <f t="shared" si="8"/>
        <v/>
      </c>
      <c r="L89" s="16"/>
      <c r="M89" s="25" t="str">
        <f t="shared" si="9"/>
        <v/>
      </c>
      <c r="N89" s="16"/>
      <c r="O89" s="69" t="str">
        <f t="shared" si="2"/>
        <v/>
      </c>
      <c r="P89" s="25" t="str">
        <f t="shared" si="10"/>
        <v/>
      </c>
    </row>
    <row r="90" spans="1:16" customFormat="1">
      <c r="A90" s="1"/>
      <c r="B90" s="17">
        <v>48</v>
      </c>
      <c r="C90" s="27"/>
      <c r="D90" s="71"/>
      <c r="E90" s="33">
        <f t="shared" si="0"/>
        <v>0</v>
      </c>
      <c r="F90" s="42" t="str">
        <f t="shared" si="1"/>
        <v/>
      </c>
      <c r="G90" s="6"/>
      <c r="H90" s="6"/>
      <c r="I90" s="25" t="str">
        <f t="shared" si="7"/>
        <v/>
      </c>
      <c r="J90" s="6"/>
      <c r="K90" s="25" t="str">
        <f t="shared" si="8"/>
        <v/>
      </c>
      <c r="L90" s="16"/>
      <c r="M90" s="25" t="str">
        <f t="shared" si="9"/>
        <v/>
      </c>
      <c r="N90" s="16"/>
      <c r="O90" s="69" t="str">
        <f t="shared" si="2"/>
        <v/>
      </c>
      <c r="P90" s="25" t="str">
        <f t="shared" si="10"/>
        <v/>
      </c>
    </row>
    <row r="91" spans="1:16" customFormat="1">
      <c r="A91" s="1"/>
      <c r="B91" s="17">
        <v>49</v>
      </c>
      <c r="C91" s="27"/>
      <c r="D91" s="71"/>
      <c r="E91" s="33">
        <f t="shared" si="0"/>
        <v>0</v>
      </c>
      <c r="F91" s="42" t="str">
        <f t="shared" si="1"/>
        <v/>
      </c>
      <c r="G91" s="6"/>
      <c r="H91" s="6"/>
      <c r="I91" s="25" t="str">
        <f t="shared" si="7"/>
        <v/>
      </c>
      <c r="J91" s="6"/>
      <c r="K91" s="25" t="str">
        <f t="shared" si="8"/>
        <v/>
      </c>
      <c r="L91" s="16"/>
      <c r="M91" s="25" t="str">
        <f t="shared" si="9"/>
        <v/>
      </c>
      <c r="N91" s="16"/>
      <c r="O91" s="69" t="str">
        <f t="shared" si="2"/>
        <v/>
      </c>
      <c r="P91" s="25" t="str">
        <f t="shared" si="10"/>
        <v/>
      </c>
    </row>
    <row r="92" spans="1:16" customFormat="1">
      <c r="A92" s="1"/>
      <c r="B92" s="17">
        <v>50</v>
      </c>
      <c r="C92" s="27"/>
      <c r="D92" s="71"/>
      <c r="E92" s="33">
        <f t="shared" si="0"/>
        <v>0</v>
      </c>
      <c r="F92" s="42" t="str">
        <f t="shared" si="1"/>
        <v/>
      </c>
      <c r="G92" s="6"/>
      <c r="H92" s="6"/>
      <c r="I92" s="25" t="str">
        <f t="shared" si="7"/>
        <v/>
      </c>
      <c r="J92" s="6"/>
      <c r="K92" s="25" t="str">
        <f t="shared" si="8"/>
        <v/>
      </c>
      <c r="L92" s="16"/>
      <c r="M92" s="25" t="str">
        <f t="shared" si="9"/>
        <v/>
      </c>
      <c r="N92" s="16"/>
      <c r="O92" s="69" t="str">
        <f t="shared" si="2"/>
        <v/>
      </c>
      <c r="P92" s="25" t="str">
        <f t="shared" si="10"/>
        <v/>
      </c>
    </row>
    <row r="93" spans="1:16" customFormat="1">
      <c r="A93" s="1"/>
      <c r="B93" s="17">
        <v>51</v>
      </c>
      <c r="C93" s="27"/>
      <c r="D93" s="71"/>
      <c r="E93" s="33">
        <f t="shared" si="0"/>
        <v>0</v>
      </c>
      <c r="F93" s="42" t="str">
        <f t="shared" si="1"/>
        <v/>
      </c>
      <c r="G93" s="6"/>
      <c r="H93" s="6"/>
      <c r="I93" s="25" t="str">
        <f t="shared" si="7"/>
        <v/>
      </c>
      <c r="J93" s="6"/>
      <c r="K93" s="25" t="str">
        <f t="shared" si="8"/>
        <v/>
      </c>
      <c r="L93" s="16"/>
      <c r="M93" s="25" t="str">
        <f t="shared" si="9"/>
        <v/>
      </c>
      <c r="N93" s="16"/>
      <c r="O93" s="69" t="str">
        <f t="shared" si="2"/>
        <v/>
      </c>
      <c r="P93" s="25" t="str">
        <f t="shared" si="10"/>
        <v/>
      </c>
    </row>
    <row r="94" spans="1:16" customFormat="1" ht="16" thickBot="1">
      <c r="A94" s="1"/>
      <c r="B94" s="21">
        <v>52</v>
      </c>
      <c r="C94" s="28"/>
      <c r="D94" s="72"/>
      <c r="E94" s="34">
        <f t="shared" si="0"/>
        <v>0</v>
      </c>
      <c r="F94" s="43" t="str">
        <f t="shared" si="1"/>
        <v/>
      </c>
      <c r="G94" s="22"/>
      <c r="H94" s="22"/>
      <c r="I94" s="26" t="str">
        <f t="shared" si="7"/>
        <v/>
      </c>
      <c r="J94" s="22"/>
      <c r="K94" s="26" t="str">
        <f t="shared" si="8"/>
        <v/>
      </c>
      <c r="L94" s="23"/>
      <c r="M94" s="26" t="str">
        <f t="shared" si="9"/>
        <v/>
      </c>
      <c r="N94" s="23"/>
      <c r="O94" s="70" t="str">
        <f t="shared" si="2"/>
        <v/>
      </c>
      <c r="P94" s="26" t="str">
        <f t="shared" si="10"/>
        <v/>
      </c>
    </row>
    <row r="95" spans="1:16" customFormat="1" ht="24" customHeight="1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1" customHeight="1">
      <c r="B96" s="30" t="s">
        <v>37</v>
      </c>
      <c r="D96" s="7" t="s">
        <v>23</v>
      </c>
      <c r="E96" s="7"/>
    </row>
    <row r="97" spans="1:16" customFormat="1" ht="57.75" customHeight="1">
      <c r="A97" s="1"/>
      <c r="B97" s="5"/>
      <c r="C97" s="15" t="s">
        <v>25</v>
      </c>
      <c r="D97" s="15" t="s">
        <v>26</v>
      </c>
      <c r="E97" s="15" t="s">
        <v>27</v>
      </c>
      <c r="F97" s="29" t="s">
        <v>38</v>
      </c>
      <c r="G97" s="15" t="s">
        <v>28</v>
      </c>
      <c r="H97" s="15" t="s">
        <v>29</v>
      </c>
      <c r="I97" s="29" t="s">
        <v>39</v>
      </c>
      <c r="J97" s="15" t="s">
        <v>31</v>
      </c>
      <c r="K97" s="29" t="s">
        <v>40</v>
      </c>
      <c r="L97" s="15" t="s">
        <v>33</v>
      </c>
      <c r="M97" s="29" t="s">
        <v>41</v>
      </c>
      <c r="N97" s="15" t="s">
        <v>2</v>
      </c>
      <c r="O97" s="29" t="s">
        <v>42</v>
      </c>
      <c r="P97" s="29" t="s">
        <v>43</v>
      </c>
    </row>
    <row r="98" spans="1:16" s="4" customFormat="1" ht="36" customHeight="1">
      <c r="A98" s="3"/>
      <c r="B98" s="18" t="s">
        <v>0</v>
      </c>
      <c r="C98" s="31">
        <f>SUM(C43:C94)</f>
        <v>0</v>
      </c>
      <c r="D98" s="32">
        <f>SUM(D43:D94)</f>
        <v>0</v>
      </c>
      <c r="E98" s="32">
        <f>SUM(E43:E94)</f>
        <v>0</v>
      </c>
      <c r="F98" s="44" t="str">
        <f>IFERROR(AVERAGE(F43:F94),"")</f>
        <v/>
      </c>
      <c r="G98" s="19">
        <f>SUM(G43:G94)</f>
        <v>0</v>
      </c>
      <c r="H98" s="19">
        <f>SUM(H43:H94)</f>
        <v>0</v>
      </c>
      <c r="I98" s="35" t="str">
        <f>IFERROR(AVERAGE(I43:I94),"")</f>
        <v/>
      </c>
      <c r="J98" s="19">
        <f>SUM(J43:J94)</f>
        <v>0</v>
      </c>
      <c r="K98" s="35" t="str">
        <f>IFERROR(AVERAGE(K43:K94),"")</f>
        <v/>
      </c>
      <c r="L98" s="19">
        <f>SUM(L43:L94)</f>
        <v>0</v>
      </c>
      <c r="M98" s="35" t="str">
        <f>IFERROR(AVERAGE(M43:M94),"")</f>
        <v/>
      </c>
      <c r="N98" s="19">
        <f>SUM(N43:N94)</f>
        <v>0</v>
      </c>
      <c r="O98" s="35" t="str">
        <f>IFERROR(AVERAGE(O43:O94),"")</f>
        <v/>
      </c>
      <c r="P98" s="35" t="str">
        <f>IFERROR(AVERAGE(P43:P94),"")</f>
        <v/>
      </c>
    </row>
    <row r="99" spans="1:16" s="4" customFormat="1" ht="36" customHeight="1">
      <c r="A99" s="3"/>
      <c r="B99" s="18" t="s">
        <v>15</v>
      </c>
      <c r="C99" s="38"/>
      <c r="D99" s="38"/>
      <c r="E99" s="38"/>
      <c r="F99" s="45"/>
      <c r="G99" s="8"/>
      <c r="H99" s="9"/>
      <c r="I99" s="36"/>
      <c r="J99" s="8"/>
      <c r="K99" s="36"/>
      <c r="L99" s="8"/>
      <c r="M99" s="36"/>
      <c r="N99" s="8"/>
      <c r="O99" s="36"/>
      <c r="P99" s="36"/>
    </row>
    <row r="100" spans="1:16" s="4" customFormat="1" ht="36" customHeight="1">
      <c r="A100" s="3"/>
      <c r="B100" s="18" t="s">
        <v>44</v>
      </c>
      <c r="C100" s="20" t="str">
        <f t="shared" ref="C100:P100" si="11">IFERROR(C98/C99,"")</f>
        <v/>
      </c>
      <c r="D100" s="20" t="str">
        <f t="shared" si="11"/>
        <v/>
      </c>
      <c r="E100" s="20" t="str">
        <f t="shared" si="11"/>
        <v/>
      </c>
      <c r="F100" s="20" t="str">
        <f t="shared" si="11"/>
        <v/>
      </c>
      <c r="G100" s="20" t="str">
        <f t="shared" si="11"/>
        <v/>
      </c>
      <c r="H100" s="20" t="str">
        <f t="shared" si="11"/>
        <v/>
      </c>
      <c r="I100" s="20" t="str">
        <f t="shared" si="11"/>
        <v/>
      </c>
      <c r="J100" s="20" t="str">
        <f t="shared" si="11"/>
        <v/>
      </c>
      <c r="K100" s="20" t="str">
        <f t="shared" si="11"/>
        <v/>
      </c>
      <c r="L100" s="20" t="str">
        <f t="shared" si="11"/>
        <v/>
      </c>
      <c r="M100" s="20" t="str">
        <f t="shared" si="11"/>
        <v/>
      </c>
      <c r="N100" s="20" t="str">
        <f t="shared" si="11"/>
        <v/>
      </c>
      <c r="O100" s="20" t="str">
        <f t="shared" si="11"/>
        <v/>
      </c>
      <c r="P100" s="20" t="str">
        <f t="shared" si="11"/>
        <v/>
      </c>
    </row>
    <row r="101" spans="1:16" customFormat="1" ht="24" customHeight="1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1" customHeight="1">
      <c r="B102" s="30" t="s">
        <v>45</v>
      </c>
      <c r="E102" s="7"/>
    </row>
    <row r="103" spans="1:16" ht="35.15" customHeight="1">
      <c r="B103" s="15" t="s">
        <v>46</v>
      </c>
      <c r="C103" s="15" t="s">
        <v>36</v>
      </c>
      <c r="D103" s="15" t="s">
        <v>47</v>
      </c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  <row r="104" spans="1:16" ht="35.15" customHeight="1">
      <c r="B104" s="83" t="s">
        <v>48</v>
      </c>
      <c r="C104" s="82"/>
      <c r="D104" s="8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1:16" ht="35.15" customHeight="1">
      <c r="B105" s="83" t="s">
        <v>49</v>
      </c>
      <c r="C105" s="82"/>
      <c r="D105" s="8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</row>
    <row r="106" spans="1:16" ht="35.15" customHeight="1">
      <c r="B106" s="83" t="s">
        <v>50</v>
      </c>
      <c r="C106" s="82"/>
      <c r="D106" s="8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spans="1:16" ht="35.15" customHeight="1">
      <c r="B107" s="83" t="s">
        <v>51</v>
      </c>
      <c r="C107" s="82"/>
      <c r="D107" s="8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</row>
    <row r="108" spans="1:16" ht="35.15" customHeight="1">
      <c r="B108" s="83" t="s">
        <v>52</v>
      </c>
      <c r="C108" s="82"/>
      <c r="D108" s="8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</row>
    <row r="109" spans="1:16" ht="35.15" customHeight="1">
      <c r="B109" s="83" t="s">
        <v>53</v>
      </c>
      <c r="C109" s="82"/>
      <c r="D109" s="8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</row>
    <row r="110" spans="1:16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</row>
  </sheetData>
  <mergeCells count="48">
    <mergeCell ref="H4:I4"/>
    <mergeCell ref="O4:P4"/>
    <mergeCell ref="B5:D5"/>
    <mergeCell ref="E5:G5"/>
    <mergeCell ref="H5:J5"/>
    <mergeCell ref="K5:L5"/>
    <mergeCell ref="M5:N5"/>
    <mergeCell ref="O5:P5"/>
    <mergeCell ref="K7:L7"/>
    <mergeCell ref="M7:N7"/>
    <mergeCell ref="O7:P7"/>
    <mergeCell ref="B6:D6"/>
    <mergeCell ref="E6:G6"/>
    <mergeCell ref="H6:J6"/>
    <mergeCell ref="K6:L6"/>
    <mergeCell ref="M6:N6"/>
    <mergeCell ref="O6:P6"/>
    <mergeCell ref="B10:C10"/>
    <mergeCell ref="E10:F10"/>
    <mergeCell ref="H10:I10"/>
    <mergeCell ref="B7:D7"/>
    <mergeCell ref="E7:G7"/>
    <mergeCell ref="H7:J7"/>
    <mergeCell ref="H11:I11"/>
    <mergeCell ref="H12:I12"/>
    <mergeCell ref="M12:N12"/>
    <mergeCell ref="O12:P12"/>
    <mergeCell ref="H8:I8"/>
    <mergeCell ref="K8:L8"/>
    <mergeCell ref="O8:P8"/>
    <mergeCell ref="H9:I9"/>
    <mergeCell ref="O9:P9"/>
    <mergeCell ref="B2:D2"/>
    <mergeCell ref="E2:H2"/>
    <mergeCell ref="B38:C38"/>
    <mergeCell ref="E20:J20"/>
    <mergeCell ref="K20:P20"/>
    <mergeCell ref="B22:D22"/>
    <mergeCell ref="B23:D23"/>
    <mergeCell ref="B24:D24"/>
    <mergeCell ref="B27:C27"/>
    <mergeCell ref="B28:C28"/>
    <mergeCell ref="B32:D32"/>
    <mergeCell ref="B33:D33"/>
    <mergeCell ref="B34:D34"/>
    <mergeCell ref="B37:C37"/>
    <mergeCell ref="B11:C11"/>
    <mergeCell ref="E11:F11"/>
  </mergeCells>
  <phoneticPr fontId="25" type="noConversion"/>
  <pageMargins left="0.4" right="0.4" top="0.4" bottom="0.4" header="0" footer="0"/>
  <pageSetup scale="55" fitToHeight="0" orientation="landscape" horizontalDpi="0" verticalDpi="0"/>
  <rowBreaks count="1" manualBreakCount="1">
    <brk id="9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D5" sqref="D5"/>
    </sheetView>
  </sheetViews>
  <sheetFormatPr defaultColWidth="10.83203125" defaultRowHeight="14.5"/>
  <cols>
    <col min="1" max="1" width="3.33203125" style="11" customWidth="1"/>
    <col min="2" max="2" width="94.58203125" style="11" customWidth="1"/>
    <col min="3" max="16384" width="10.83203125" style="11"/>
  </cols>
  <sheetData>
    <row r="2" spans="2:2" ht="108" customHeight="1">
      <c r="B2" s="10" t="s">
        <v>5</v>
      </c>
    </row>
  </sheetData>
  <phoneticPr fontId="2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sur les ICP des réseaux</vt:lpstr>
      <vt:lpstr>Rapport vierge sur les ICP des </vt:lpstr>
      <vt:lpstr>– Exclusion de responsabilité –</vt:lpstr>
      <vt:lpstr>'Rapport sur les ICP des réseaux'!Print_Area</vt:lpstr>
      <vt:lpstr>'Rapport vierge sur les ICP des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</cp:lastModifiedBy>
  <cp:lastPrinted>2023-10-14T21:54:05Z</cp:lastPrinted>
  <dcterms:created xsi:type="dcterms:W3CDTF">2016-07-15T15:02:20Z</dcterms:created>
  <dcterms:modified xsi:type="dcterms:W3CDTF">2024-06-06T08:56:15Z</dcterms:modified>
</cp:coreProperties>
</file>