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AC5A1742-A96F-E94C-9924-F203E3C97E7C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version des métriques marketing" sheetId="1" r:id="rId1"/>
    <sheet name="Portée des médias" sheetId="2" r:id="rId2"/>
    <sheet name="Clients générés" sheetId="3" r:id="rId3"/>
    <sheet name="Prospects générés" sheetId="4" r:id="rId4"/>
    <sheet name="Visites Web générées" sheetId="5" r:id="rId5"/>
    <sheet name="- Exclusion de responsabilité -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O14" i="5" s="1"/>
  <c r="M14" i="5"/>
  <c r="M7" i="1" s="1"/>
  <c r="L14" i="5"/>
  <c r="K14" i="5"/>
  <c r="J14" i="5"/>
  <c r="I14" i="5"/>
  <c r="H14" i="5"/>
  <c r="G14" i="5"/>
  <c r="F14" i="5"/>
  <c r="E14" i="5"/>
  <c r="E7" i="1" s="1"/>
  <c r="D14" i="5"/>
  <c r="C14" i="5"/>
  <c r="O12" i="5"/>
  <c r="O11" i="5"/>
  <c r="O10" i="5"/>
  <c r="O9" i="5"/>
  <c r="O8" i="5"/>
  <c r="O7" i="5"/>
  <c r="O6" i="5"/>
  <c r="O5" i="5"/>
  <c r="O4" i="5"/>
  <c r="I27" i="4"/>
  <c r="J25" i="4"/>
  <c r="I25" i="4"/>
  <c r="H25" i="4"/>
  <c r="N23" i="4"/>
  <c r="N25" i="4" s="1"/>
  <c r="M23" i="4"/>
  <c r="M25" i="4" s="1"/>
  <c r="M27" i="4" s="1"/>
  <c r="L23" i="4"/>
  <c r="K23" i="4"/>
  <c r="J23" i="4"/>
  <c r="I23" i="4"/>
  <c r="H23" i="4"/>
  <c r="G23" i="4"/>
  <c r="F23" i="4"/>
  <c r="F25" i="4" s="1"/>
  <c r="E23" i="4"/>
  <c r="E25" i="4" s="1"/>
  <c r="E27" i="4" s="1"/>
  <c r="D23" i="4"/>
  <c r="C23" i="4"/>
  <c r="O22" i="4"/>
  <c r="N22" i="4"/>
  <c r="N27" i="4" s="1"/>
  <c r="O27" i="4" s="1"/>
  <c r="M22" i="4"/>
  <c r="L22" i="4"/>
  <c r="L6" i="1" s="1"/>
  <c r="K22" i="4"/>
  <c r="J22" i="4"/>
  <c r="J27" i="4" s="1"/>
  <c r="I22" i="4"/>
  <c r="H22" i="4"/>
  <c r="H27" i="4" s="1"/>
  <c r="G22" i="4"/>
  <c r="G25" i="4" s="1"/>
  <c r="F22" i="4"/>
  <c r="F27" i="4" s="1"/>
  <c r="E22" i="4"/>
  <c r="D22" i="4"/>
  <c r="D6" i="1" s="1"/>
  <c r="C22" i="4"/>
  <c r="O20" i="4"/>
  <c r="O19" i="4"/>
  <c r="O18" i="4"/>
  <c r="O17" i="4"/>
  <c r="O16" i="4"/>
  <c r="O15" i="4"/>
  <c r="O14" i="4"/>
  <c r="O12" i="4"/>
  <c r="O11" i="4"/>
  <c r="O10" i="4"/>
  <c r="O9" i="4"/>
  <c r="O8" i="4"/>
  <c r="O7" i="4"/>
  <c r="O6" i="4"/>
  <c r="O5" i="4"/>
  <c r="O4" i="4"/>
  <c r="M25" i="3"/>
  <c r="M27" i="3" s="1"/>
  <c r="L25" i="3"/>
  <c r="E25" i="3"/>
  <c r="E27" i="3" s="1"/>
  <c r="D25" i="3"/>
  <c r="O23" i="3"/>
  <c r="N23" i="3"/>
  <c r="M23" i="3"/>
  <c r="L23" i="3"/>
  <c r="K23" i="3"/>
  <c r="J23" i="3"/>
  <c r="J25" i="3" s="1"/>
  <c r="I23" i="3"/>
  <c r="I25" i="3" s="1"/>
  <c r="I27" i="3" s="1"/>
  <c r="H23" i="3"/>
  <c r="G23" i="3"/>
  <c r="F23" i="3"/>
  <c r="E23" i="3"/>
  <c r="D23" i="3"/>
  <c r="C23" i="3"/>
  <c r="O22" i="3"/>
  <c r="N22" i="3"/>
  <c r="M22" i="3"/>
  <c r="L22" i="3"/>
  <c r="L27" i="3" s="1"/>
  <c r="K22" i="3"/>
  <c r="K25" i="3" s="1"/>
  <c r="J22" i="3"/>
  <c r="I22" i="3"/>
  <c r="H22" i="3"/>
  <c r="H25" i="3" s="1"/>
  <c r="H27" i="3" s="1"/>
  <c r="G22" i="3"/>
  <c r="F22" i="3"/>
  <c r="E22" i="3"/>
  <c r="D22" i="3"/>
  <c r="D27" i="3" s="1"/>
  <c r="C22" i="3"/>
  <c r="C25" i="3" s="1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N14" i="2"/>
  <c r="M14" i="2"/>
  <c r="O14" i="2" s="1"/>
  <c r="L14" i="2"/>
  <c r="K14" i="2"/>
  <c r="J14" i="2"/>
  <c r="I14" i="2"/>
  <c r="H14" i="2"/>
  <c r="G14" i="2"/>
  <c r="F14" i="2"/>
  <c r="E14" i="2"/>
  <c r="D14" i="2"/>
  <c r="C14" i="2"/>
  <c r="O11" i="2"/>
  <c r="O10" i="2"/>
  <c r="O9" i="2"/>
  <c r="O8" i="2"/>
  <c r="O7" i="2"/>
  <c r="O6" i="2"/>
  <c r="O5" i="2"/>
  <c r="O4" i="2"/>
  <c r="O3" i="2"/>
  <c r="G13" i="1"/>
  <c r="L12" i="1"/>
  <c r="D12" i="1"/>
  <c r="I11" i="1"/>
  <c r="N7" i="1"/>
  <c r="O7" i="1" s="1"/>
  <c r="L7" i="1"/>
  <c r="K7" i="1"/>
  <c r="J7" i="1"/>
  <c r="I7" i="1"/>
  <c r="I13" i="1" s="1"/>
  <c r="H7" i="1"/>
  <c r="G7" i="1"/>
  <c r="F7" i="1"/>
  <c r="D7" i="1"/>
  <c r="C7" i="1"/>
  <c r="N6" i="1"/>
  <c r="N13" i="1" s="1"/>
  <c r="M6" i="1"/>
  <c r="M11" i="1" s="1"/>
  <c r="K6" i="1"/>
  <c r="K13" i="1" s="1"/>
  <c r="I6" i="1"/>
  <c r="G6" i="1"/>
  <c r="F6" i="1"/>
  <c r="F13" i="1" s="1"/>
  <c r="E6" i="1"/>
  <c r="E11" i="1" s="1"/>
  <c r="C6" i="1"/>
  <c r="C13" i="1" s="1"/>
  <c r="M5" i="1"/>
  <c r="M12" i="1" s="1"/>
  <c r="L5" i="1"/>
  <c r="K5" i="1"/>
  <c r="K11" i="1" s="1"/>
  <c r="J5" i="1"/>
  <c r="I5" i="1"/>
  <c r="I12" i="1" s="1"/>
  <c r="H5" i="1"/>
  <c r="H12" i="1" s="1"/>
  <c r="E5" i="1"/>
  <c r="E12" i="1" s="1"/>
  <c r="D5" i="1"/>
  <c r="C5" i="1"/>
  <c r="C11" i="1" s="1"/>
  <c r="K27" i="4" l="1"/>
  <c r="J27" i="3"/>
  <c r="D13" i="1"/>
  <c r="D11" i="1"/>
  <c r="L13" i="1"/>
  <c r="L11" i="1"/>
  <c r="G25" i="3"/>
  <c r="G27" i="3" s="1"/>
  <c r="C25" i="4"/>
  <c r="K25" i="4"/>
  <c r="O6" i="1"/>
  <c r="H6" i="1"/>
  <c r="H13" i="1" s="1"/>
  <c r="F5" i="1"/>
  <c r="N5" i="1"/>
  <c r="J12" i="1"/>
  <c r="E13" i="1"/>
  <c r="M13" i="1"/>
  <c r="O13" i="1" s="1"/>
  <c r="C27" i="3"/>
  <c r="K27" i="3"/>
  <c r="D25" i="4"/>
  <c r="D27" i="4" s="1"/>
  <c r="L25" i="4"/>
  <c r="L27" i="4" s="1"/>
  <c r="G27" i="4"/>
  <c r="F25" i="3"/>
  <c r="O25" i="3" s="1"/>
  <c r="N25" i="3"/>
  <c r="N27" i="3" s="1"/>
  <c r="O27" i="3" s="1"/>
  <c r="O23" i="4"/>
  <c r="G5" i="1"/>
  <c r="J6" i="1"/>
  <c r="J13" i="1" s="1"/>
  <c r="H11" i="1"/>
  <c r="C12" i="1"/>
  <c r="K12" i="1"/>
  <c r="O25" i="4" l="1"/>
  <c r="F12" i="1"/>
  <c r="F11" i="1"/>
  <c r="G11" i="1"/>
  <c r="G12" i="1"/>
  <c r="C27" i="4"/>
  <c r="F27" i="3"/>
  <c r="N12" i="1"/>
  <c r="O12" i="1" s="1"/>
  <c r="O5" i="1"/>
  <c r="N11" i="1"/>
  <c r="O11" i="1" s="1"/>
  <c r="J11" i="1"/>
</calcChain>
</file>

<file path=xl/sharedStrings.xml><?xml version="1.0" encoding="utf-8"?>
<sst xmlns="http://schemas.openxmlformats.org/spreadsheetml/2006/main" count="218" uniqueCount="63">
  <si>
    <t>CONVERSION</t>
  </si>
  <si>
    <t>JANV</t>
  </si>
  <si>
    <t>FÉVR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</si>
  <si>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</si>
  <si>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</si>
  <si>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</si>
  <si>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</si>
  <si>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</si>
  <si>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</si>
  <si>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</si>
  <si>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</si>
  <si>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</si>
  <si>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</si>
  <si>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CROISSANCE</t>
  </si>
  <si>
    <t>TOTAUX GÉNÉRÉS</t>
  </si>
  <si>
    <t>CLIENTÈLE</t>
  </si>
  <si>
    <t>CONDUIT</t>
  </si>
  <si>
    <t>VISITES WEB</t>
  </si>
  <si>
    <t>TAUX DE CONVERSION</t>
  </si>
  <si>
    <t>CONDUIT AUX CLIENTS %</t>
  </si>
  <si>
    <t>VISITES WEB AUX CLIENTS %</t>
  </si>
  <si>
    <t>VISITES WEB AUX PROSPECTS %</t>
  </si>
  <si>
    <t>CLIQUEZ ICI POUR CRÉER DANS SMARTSHEET</t>
  </si>
  <si>
    <t>MARKETING TYPE</t>
  </si>
  <si>
    <t>DESCRIPTION DE LA VALEUR</t>
  </si>
  <si>
    <t>Messagerie électronique</t>
  </si>
  <si>
    <t>Adresse courriel</t>
  </si>
  <si>
    <t>Facebook (en anglais seulement</t>
  </si>
  <si>
    <t>J'aime la page</t>
  </si>
  <si>
    <t>Google+ (en anglais seulement)</t>
  </si>
  <si>
    <t>Ajouté aux cercles</t>
  </si>
  <si>
    <t>Instagram (en anglais seulement</t>
  </si>
  <si>
    <t>Suivi</t>
  </si>
  <si>
    <t>LinkedIn (en anglais seulement)</t>
  </si>
  <si>
    <t>Pinterest (en anglais)</t>
  </si>
  <si>
    <t>Épinglé</t>
  </si>
  <si>
    <t>SMS</t>
  </si>
  <si>
    <t>Gazouiller</t>
  </si>
  <si>
    <t>Youtube</t>
  </si>
  <si>
    <t>Souscrit</t>
  </si>
  <si>
    <t>TOTAL GÉNÉRAL</t>
  </si>
  <si>
    <t>O N L I N E C A M P A I G N S</t>
  </si>
  <si>
    <t>Médias sociaux</t>
  </si>
  <si>
    <t>Relations publiques</t>
  </si>
  <si>
    <t>Trafic direct</t>
  </si>
  <si>
    <t>Recherche - Payant</t>
  </si>
  <si>
    <t>Recherche - Bio</t>
  </si>
  <si>
    <t>Autres campagnes en ligne</t>
  </si>
  <si>
    <t>Références</t>
  </si>
  <si>
    <t>O F F L I N E C A M P A I G N S</t>
  </si>
  <si>
    <t>Publicité - Imprimer</t>
  </si>
  <si>
    <t>Publicité - Radio</t>
  </si>
  <si>
    <t>Publicité - Télévision</t>
  </si>
  <si>
    <t>Autres campagnes</t>
  </si>
  <si>
    <t>TOTAL EN LIGNE</t>
  </si>
  <si>
    <t>TOTAL HORS LIGNE</t>
  </si>
  <si>
    <t>% DE RÉSULTATS EN LIGNE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</si>
  <si>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</si>
  <si>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r>
      <t xml:space="preserve">| </t>
    </r>
    <r>
      <rPr>
        <b/>
        <sz val="20"/>
        <color theme="2" tint="-0.499984740745262"/>
        <rFont val="Century Gothic"/>
        <family val="1"/>
      </rPr>
      <t>MENSUEL DU CALENDRIER DES MÉTRIQUES MARKETING CONVERSION</t>
    </r>
  </si>
  <si>
    <t>| MENSUEL DU CALENDRIER DES MÉTRIQUES MARKETING LEADS GÉNÉRÉS</t>
  </si>
  <si>
    <t>| MENSUEL DU CALENDRIER DES MÉTRIQUES MARKETING VISITES WEB GÉNÉRÉES</t>
  </si>
  <si>
    <r>
      <t xml:space="preserve">| </t>
    </r>
    <r>
      <rPr>
        <b/>
        <sz val="20"/>
        <color theme="8" tint="-0.249977111117893"/>
        <rFont val="Century Gothic"/>
        <family val="1"/>
      </rPr>
      <t>MENSUEL DU CALENDRIER DES MÉTRIQUES MARKETING CLIENTS GÉNÉRÉS</t>
    </r>
  </si>
  <si>
    <r>
      <t xml:space="preserve">| </t>
    </r>
    <r>
      <rPr>
        <b/>
        <sz val="20"/>
        <color theme="4" tint="-0.249977111117893"/>
        <rFont val="Century Gothic"/>
        <family val="1"/>
      </rPr>
      <t>MENSUEL DU CALENDRIER DES MÉTRIQUES MARKETING PORTÉE MÉDIATIQUE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</si>
</sst>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8"/>
      <name val="Arial"/>
      <family val="2"/>
    </font>
    <font>
      <b/>
      <sz val="20"/>
      <color theme="2" tint="-0.499984740745262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theme="8" tint="-0.249977111117893"/>
      <name val="Arial"/>
      <family val="2"/>
    </font>
    <font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2"/>
      <color theme="0"/>
      <name val="Century Gothic"/>
      <family val="1"/>
    </font>
    <font>
      <b/>
      <sz val="20"/>
      <color theme="2" tint="-0.499984740745262"/>
      <name val="Century Gothic"/>
      <family val="1"/>
    </font>
    <font>
      <b/>
      <sz val="18"/>
      <color rgb="FF00B0F0"/>
      <name val="Century Gothic"/>
      <family val="1"/>
    </font>
    <font>
      <sz val="18"/>
      <color theme="1"/>
      <name val="Century Gothic"/>
      <family val="1"/>
    </font>
    <font>
      <b/>
      <sz val="20"/>
      <color theme="8" tint="-0.249977111117893"/>
      <name val="Century Gothic"/>
      <family val="1"/>
    </font>
    <font>
      <b/>
      <sz val="20"/>
      <color theme="4" tint="-0.249977111117893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B23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5" fontId="1" fillId="0" borderId="0"/>
    <xf numFmtId="9" fontId="1" fillId="0" borderId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Font="1" applyFill="1" applyBorder="1" applyAlignment="1">
      <alignment horizontal="center" vertical="center"/>
    </xf>
    <xf numFmtId="9" fontId="3" fillId="11" borderId="9" xfId="2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3" fillId="13" borderId="9" xfId="1" applyNumberFormat="1" applyFont="1" applyFill="1" applyBorder="1" applyAlignment="1">
      <alignment horizontal="center" vertical="center"/>
    </xf>
    <xf numFmtId="164" fontId="3" fillId="11" borderId="9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0" borderId="0" xfId="2" applyNumberFormat="1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6" fillId="10" borderId="12" xfId="0" applyFont="1" applyFill="1" applyBorder="1" applyAlignment="1">
      <alignment horizontal="center" vertical="center"/>
    </xf>
    <xf numFmtId="0" fontId="0" fillId="0" borderId="17" xfId="0" applyBorder="1"/>
    <xf numFmtId="0" fontId="15" fillId="15" borderId="18" xfId="3" applyFont="1" applyFill="1" applyBorder="1" applyAlignment="1">
      <alignment horizontal="left" vertical="center"/>
    </xf>
    <xf numFmtId="0" fontId="0" fillId="0" borderId="18" xfId="0" applyBorder="1"/>
    <xf numFmtId="0" fontId="13" fillId="0" borderId="18" xfId="0" applyFont="1" applyBorder="1" applyAlignment="1">
      <alignment horizontal="center" vertical="center"/>
    </xf>
    <xf numFmtId="0" fontId="15" fillId="0" borderId="18" xfId="3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0" xfId="0" applyFill="1"/>
    <xf numFmtId="0" fontId="17" fillId="0" borderId="18" xfId="3" applyFont="1" applyFill="1" applyBorder="1" applyAlignment="1">
      <alignment horizontal="left" vertical="center"/>
    </xf>
    <xf numFmtId="0" fontId="16" fillId="0" borderId="18" xfId="0" applyFont="1" applyFill="1" applyBorder="1"/>
    <xf numFmtId="0" fontId="14" fillId="0" borderId="18" xfId="3" applyFont="1" applyFill="1" applyBorder="1" applyAlignment="1">
      <alignment horizontal="left" vertical="center"/>
    </xf>
    <xf numFmtId="0" fontId="2" fillId="0" borderId="0" xfId="0" applyFont="1" applyProtection="1"/>
    <xf numFmtId="0" fontId="0" fillId="0" borderId="0" xfId="0" applyAlignment="1">
      <alignment vertical="center" wrapText="1"/>
    </xf>
    <xf numFmtId="0" fontId="18" fillId="16" borderId="0" xfId="3" applyFont="1" applyFill="1" applyAlignment="1">
      <alignment horizontal="center" vertical="center"/>
    </xf>
    <xf numFmtId="0" fontId="12" fillId="16" borderId="0" xfId="3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6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9-B24C-B72E-8954915CBEBB}"/>
            </c:ext>
          </c:extLst>
        </c:ser>
        <c:ser>
          <c:idx val="1"/>
          <c:order val="1"/>
          <c:tx>
            <c:strRef>
              <c:f>'version des métriques marketing'!$B$11</c:f>
              <c:strCache>
                <c:ptCount val="1"/>
                <c:pt idx="0">
                  <c:v>CONDUIT AUX CLIENTS %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9-B24C-B72E-8954915CBEBB}"/>
            </c:ext>
          </c:extLst>
        </c:ser>
        <c:ser>
          <c:idx val="2"/>
          <c:order val="2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9-B24C-B72E-8954915CBEBB}"/>
            </c:ext>
          </c:extLst>
        </c:ser>
        <c:ser>
          <c:idx val="3"/>
          <c:order val="3"/>
          <c:tx>
            <c:strRef>
              <c:f>'version des métriques marketing'!$B$11</c:f>
              <c:strCache>
                <c:ptCount val="1"/>
                <c:pt idx="0">
                  <c:v>CONDUIT AUX CLIENTS %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49-B24C-B72E-8954915C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95088"/>
        <c:axId val="73695648"/>
      </c:lineChart>
      <c:catAx>
        <c:axId val="736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648"/>
        <c:crosses val="autoZero"/>
        <c:auto val="1"/>
        <c:lblAlgn val="ctr"/>
        <c:lblOffset val="100"/>
        <c:noMultiLvlLbl val="0"/>
      </c:catAx>
      <c:valAx>
        <c:axId val="736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F-3D49-84A3-633C958B3DA3}"/>
            </c:ext>
          </c:extLst>
        </c:ser>
        <c:ser>
          <c:idx val="1"/>
          <c:order val="1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F-3D49-84A3-633C958B3DA3}"/>
            </c:ext>
          </c:extLst>
        </c:ser>
        <c:ser>
          <c:idx val="2"/>
          <c:order val="2"/>
          <c:tx>
            <c:strRef>
              <c:f>'version des métriques marketing'!$B$12</c:f>
              <c:strCache>
                <c:ptCount val="1"/>
                <c:pt idx="0">
                  <c:v>VISITES WEB AUX CLIENTS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marketing'!$C$12:$N$12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F-3D49-84A3-633C958B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8768"/>
        <c:axId val="73346992"/>
      </c:lineChart>
      <c:catAx>
        <c:axId val="71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46992"/>
        <c:crosses val="autoZero"/>
        <c:auto val="1"/>
        <c:lblAlgn val="ctr"/>
        <c:lblOffset val="100"/>
        <c:noMultiLvlLbl val="0"/>
      </c:catAx>
      <c:valAx>
        <c:axId val="733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848768"/>
        <c:crosses val="autoZero"/>
        <c:crossBetween val="between"/>
        <c:majorUnit val="5.0000000000000001E-3"/>
        <c:minorUnit val="5.0000000000000001E-4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9-1E4D-8C42-4855109A7492}"/>
            </c:ext>
          </c:extLst>
        </c:ser>
        <c:ser>
          <c:idx val="1"/>
          <c:order val="1"/>
          <c:tx>
            <c:strRef>
              <c:f>'version des métriques marketing'!$B$10</c:f>
              <c:strCache>
                <c:ptCount val="1"/>
                <c:pt idx="0">
                  <c:v>TAUX DE CONVERSION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9-1E4D-8C42-4855109A7492}"/>
            </c:ext>
          </c:extLst>
        </c:ser>
        <c:ser>
          <c:idx val="2"/>
          <c:order val="2"/>
          <c:tx>
            <c:strRef>
              <c:f>'version des métriques marketing'!$B$13</c:f>
              <c:strCache>
                <c:ptCount val="1"/>
                <c:pt idx="0">
                  <c:v>VISITES WEB AUX PROSPECTS %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'version des métriques marketing'!$C$9:$N$9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'version des métriques marketing'!$C$13:$N$13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9-1E4D-8C42-4855109A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5088"/>
        <c:axId val="128565648"/>
      </c:lineChart>
      <c:catAx>
        <c:axId val="1285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648"/>
        <c:crosses val="autoZero"/>
        <c:auto val="1"/>
        <c:lblAlgn val="ctr"/>
        <c:lblOffset val="100"/>
        <c:noMultiLvlLbl val="0"/>
      </c:catAx>
      <c:valAx>
        <c:axId val="12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PORTÉE DES MÉDIAS PAR TYPE DE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'Portée des médias'!$B$3</c:f>
              <c:strCache>
                <c:ptCount val="1"/>
                <c:pt idx="0">
                  <c:v>Messagerie électronique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médias'!$C$3:$N$3</c:f>
              <c:numCache>
                <c:formatCode>_-* #,##0_-;\-* #,##0_-;_-* "-"??_-;_-@_-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B-2442-9E20-C85006874B01}"/>
            </c:ext>
          </c:extLst>
        </c:ser>
        <c:ser>
          <c:idx val="1"/>
          <c:order val="1"/>
          <c:tx>
            <c:strRef>
              <c:f>'Portée des médias'!$B$4</c:f>
              <c:strCache>
                <c:ptCount val="1"/>
                <c:pt idx="0">
                  <c:v>Facebook (en anglais seulement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médias'!$C$4:$N$4</c:f>
              <c:numCache>
                <c:formatCode>_-* #,##0_-;\-* #,##0_-;_-* "-"??_-;_-@_-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B-2442-9E20-C85006874B01}"/>
            </c:ext>
          </c:extLst>
        </c:ser>
        <c:ser>
          <c:idx val="2"/>
          <c:order val="2"/>
          <c:tx>
            <c:strRef>
              <c:f>'Portée des médias'!$B$5</c:f>
              <c:strCache>
                <c:ptCount val="1"/>
                <c:pt idx="0">
                  <c:v>Google+ (en anglais seulement)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médias'!$C$5:$N$5</c:f>
              <c:numCache>
                <c:formatCode>_-* #,##0_-;\-* #,##0_-;_-* "-"??_-;_-@_-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B-2442-9E20-C85006874B01}"/>
            </c:ext>
          </c:extLst>
        </c:ser>
        <c:ser>
          <c:idx val="3"/>
          <c:order val="3"/>
          <c:tx>
            <c:strRef>
              <c:f>'Portée des médias'!$B$6</c:f>
              <c:strCache>
                <c:ptCount val="1"/>
                <c:pt idx="0">
                  <c:v>Instagram (en anglais seulement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médias'!$C$6:$N$6</c:f>
              <c:numCache>
                <c:formatCode>_-* #,##0_-;\-* #,##0_-;_-* "-"??_-;_-@_-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B-2442-9E20-C85006874B01}"/>
            </c:ext>
          </c:extLst>
        </c:ser>
        <c:ser>
          <c:idx val="4"/>
          <c:order val="4"/>
          <c:tx>
            <c:strRef>
              <c:f>'Portée des médias'!$B$7</c:f>
              <c:strCache>
                <c:ptCount val="1"/>
                <c:pt idx="0">
                  <c:v>LinkedIn (en anglais seulement)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médias'!$C$7:$N$7</c:f>
              <c:numCache>
                <c:formatCode>_-* #,##0_-;\-* #,##0_-;_-* "-"??_-;_-@_-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B-2442-9E20-C85006874B01}"/>
            </c:ext>
          </c:extLst>
        </c:ser>
        <c:ser>
          <c:idx val="5"/>
          <c:order val="5"/>
          <c:tx>
            <c:strRef>
              <c:f>'Portée des médias'!$B$8</c:f>
              <c:strCache>
                <c:ptCount val="1"/>
                <c:pt idx="0">
                  <c:v>Pinterest (en anglais)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médias'!$C$8:$N$8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8B-2442-9E20-C85006874B01}"/>
            </c:ext>
          </c:extLst>
        </c:ser>
        <c:ser>
          <c:idx val="6"/>
          <c:order val="6"/>
          <c:tx>
            <c:strRef>
              <c:f>'Portée des médias'!$B$9</c:f>
              <c:strCache>
                <c:ptCount val="1"/>
                <c:pt idx="0">
                  <c:v>SMS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médias'!$C$9:$N$9</c:f>
              <c:numCache>
                <c:formatCode>_-* #,##0_-;\-* #,##0_-;_-* "-"??_-;_-@_-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B-2442-9E20-C85006874B01}"/>
            </c:ext>
          </c:extLst>
        </c:ser>
        <c:ser>
          <c:idx val="7"/>
          <c:order val="7"/>
          <c:tx>
            <c:strRef>
              <c:f>'Portée des médias'!$B$10</c:f>
              <c:strCache>
                <c:ptCount val="1"/>
                <c:pt idx="0">
                  <c:v>Gazouiller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médias'!$C$10:$N$10</c:f>
              <c:numCache>
                <c:formatCode>_-* #,##0_-;\-* #,##0_-;_-* "-"??_-;_-@_-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B-2442-9E20-C85006874B01}"/>
            </c:ext>
          </c:extLst>
        </c:ser>
        <c:ser>
          <c:idx val="8"/>
          <c:order val="8"/>
          <c:tx>
            <c:strRef>
              <c:f>'Portée des médias'!$B$11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'Portée des médias'!$C$2:$N$2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'Portée des médias'!$C$11:$N$11</c:f>
              <c:numCache>
                <c:formatCode>_-* #,##0_-;\-* #,##0_-;_-* "-"??_-;_-@_-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8B-2442-9E20-C8500687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75744"/>
        <c:axId val="71676304"/>
      </c:barChart>
      <c:catAx>
        <c:axId val="71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6304"/>
        <c:crosses val="autoZero"/>
        <c:auto val="1"/>
        <c:lblAlgn val="ctr"/>
        <c:lblOffset val="100"/>
        <c:noMultiLvlLbl val="0"/>
      </c:catAx>
      <c:valAx>
        <c:axId val="71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5744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PORTÉE MÉDIATIQUE TOTALE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cat>
            <c:strRef>
              <c:f>'Portée des médias'!$C$12:$N$12</c:f>
              <c:strCache>
                <c:ptCount val="12"/>
                <c:pt idx="0">
                  <c:v> JANV </c:v>
                </c:pt>
                <c:pt idx="1">
                  <c:v> FÉVR </c:v>
                </c:pt>
                <c:pt idx="2">
                  <c:v> MARS </c:v>
                </c:pt>
                <c:pt idx="3">
                  <c:v> AVRIL </c:v>
                </c:pt>
                <c:pt idx="4">
                  <c:v> MAI </c:v>
                </c:pt>
                <c:pt idx="5">
                  <c:v> JUIN </c:v>
                </c:pt>
                <c:pt idx="6">
                  <c:v> Juil </c:v>
                </c:pt>
                <c:pt idx="7">
                  <c:v> AOÛT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DÉC </c:v>
                </c:pt>
              </c:strCache>
            </c:strRef>
          </c:cat>
          <c:val>
            <c:numRef>
              <c:f>'Portée des médias'!$C$13:$N$13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8-814C-BEC5-BB828F6ADEF3}"/>
            </c:ext>
          </c:extLst>
        </c:ser>
        <c:ser>
          <c:idx val="1"/>
          <c:order val="1"/>
          <c:spPr>
            <a:ln w="28575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cat>
            <c:strRef>
              <c:f>'Portée des médias'!$C$12:$N$12</c:f>
              <c:strCache>
                <c:ptCount val="12"/>
                <c:pt idx="0">
                  <c:v> JANV </c:v>
                </c:pt>
                <c:pt idx="1">
                  <c:v> FÉVR </c:v>
                </c:pt>
                <c:pt idx="2">
                  <c:v> MARS </c:v>
                </c:pt>
                <c:pt idx="3">
                  <c:v> AVRIL </c:v>
                </c:pt>
                <c:pt idx="4">
                  <c:v> MAI </c:v>
                </c:pt>
                <c:pt idx="5">
                  <c:v> JUIN </c:v>
                </c:pt>
                <c:pt idx="6">
                  <c:v> Juil </c:v>
                </c:pt>
                <c:pt idx="7">
                  <c:v> AOÛT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DÉC </c:v>
                </c:pt>
              </c:strCache>
            </c:strRef>
          </c:cat>
          <c:val>
            <c:numRef>
              <c:f>'Portée des médias'!$C$14:$N$14</c:f>
              <c:numCache>
                <c:formatCode>_-* #,##0_-;\-* #,##0_-;_-* "-"??_-;_-@_-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8-814C-BEC5-BB828F6AD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0224"/>
        <c:axId val="287670784"/>
      </c:lineChart>
      <c:catAx>
        <c:axId val="287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784"/>
        <c:crosses val="autoZero"/>
        <c:auto val="1"/>
        <c:lblAlgn val="ctr"/>
        <c:lblOffset val="100"/>
        <c:noMultiLvlLbl val="0"/>
      </c:catAx>
      <c:valAx>
        <c:axId val="287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CLIENTS GÉNÉRÉS PAR TYPE DE CAMPAGNE DE MARKETING EN LIGNE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'Clients générés'!$B$4</c:f>
              <c:strCache>
                <c:ptCount val="1"/>
                <c:pt idx="0">
                  <c:v>Médias sociaux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5-C94D-8141-BB38BD1676E4}"/>
            </c:ext>
          </c:extLst>
        </c:ser>
        <c:ser>
          <c:idx val="1"/>
          <c:order val="1"/>
          <c:tx>
            <c:strRef>
              <c:f>'Clients générés'!$B$5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5-C94D-8141-BB38BD1676E4}"/>
            </c:ext>
          </c:extLst>
        </c:ser>
        <c:ser>
          <c:idx val="2"/>
          <c:order val="2"/>
          <c:tx>
            <c:strRef>
              <c:f>'Clients générés'!$B$6</c:f>
              <c:strCache>
                <c:ptCount val="1"/>
                <c:pt idx="0">
                  <c:v>Messagerie électronique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5-C94D-8141-BB38BD1676E4}"/>
            </c:ext>
          </c:extLst>
        </c:ser>
        <c:ser>
          <c:idx val="3"/>
          <c:order val="3"/>
          <c:tx>
            <c:strRef>
              <c:f>'Clients générés'!$B$7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5-C94D-8141-BB38BD1676E4}"/>
            </c:ext>
          </c:extLst>
        </c:ser>
        <c:ser>
          <c:idx val="4"/>
          <c:order val="4"/>
          <c:tx>
            <c:strRef>
              <c:f>'Clients générés'!$B$8</c:f>
              <c:strCache>
                <c:ptCount val="1"/>
                <c:pt idx="0">
                  <c:v>Recherche - Payant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5-C94D-8141-BB38BD1676E4}"/>
            </c:ext>
          </c:extLst>
        </c:ser>
        <c:ser>
          <c:idx val="5"/>
          <c:order val="5"/>
          <c:tx>
            <c:strRef>
              <c:f>'Clients générés'!$B$9</c:f>
              <c:strCache>
                <c:ptCount val="1"/>
                <c:pt idx="0">
                  <c:v>Recherche - Bio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5-C94D-8141-BB38BD1676E4}"/>
            </c:ext>
          </c:extLst>
        </c:ser>
        <c:ser>
          <c:idx val="6"/>
          <c:order val="6"/>
          <c:tx>
            <c:strRef>
              <c:f>'Clients générés'!$B$10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5-C94D-8141-BB38BD1676E4}"/>
            </c:ext>
          </c:extLst>
        </c:ser>
        <c:ser>
          <c:idx val="7"/>
          <c:order val="7"/>
          <c:tx>
            <c:strRef>
              <c:f>'Clients générés'!$B$11</c:f>
              <c:strCache>
                <c:ptCount val="1"/>
                <c:pt idx="0">
                  <c:v>Références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C5-C94D-8141-BB38BD1676E4}"/>
            </c:ext>
          </c:extLst>
        </c:ser>
        <c:ser>
          <c:idx val="8"/>
          <c:order val="8"/>
          <c:tx>
            <c:strRef>
              <c:f>'Clients générés'!$B$12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C5-C94D-8141-BB38BD16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5568"/>
        <c:axId val="73698080"/>
      </c:barChart>
      <c:catAx>
        <c:axId val="126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8080"/>
        <c:crosses val="autoZero"/>
        <c:auto val="1"/>
        <c:lblAlgn val="ctr"/>
        <c:lblOffset val="100"/>
        <c:noMultiLvlLbl val="0"/>
      </c:catAx>
      <c:valAx>
        <c:axId val="736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57556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CLIENTS GÉNÉRÉS PAR LE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'Clients générés'!$B$25</c:f>
              <c:strCache>
                <c:ptCount val="1"/>
                <c:pt idx="0">
                  <c:v>TOTAL GÉNÉRAL</c:v>
                </c:pt>
              </c:strCache>
            </c:strRef>
          </c:tx>
          <c:spPr>
            <a:solidFill>
              <a:srgbClr val="00B050"/>
            </a:solidFill>
            <a:ln>
              <a:noFill/>
              <a:prstDash val="solid"/>
            </a:ln>
          </c:spPr>
          <c:invertIfNegative val="0"/>
          <c:cat>
            <c:strRef>
              <c:f>'Clients générés'!$C$21:$N$21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1-D84F-AF8A-B770E279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701440"/>
        <c:axId val="126633424"/>
      </c:barChart>
      <c:catAx>
        <c:axId val="737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3424"/>
        <c:crosses val="autoZero"/>
        <c:auto val="1"/>
        <c:lblAlgn val="ctr"/>
        <c:lblOffset val="100"/>
        <c:noMultiLvlLbl val="0"/>
      </c:catAx>
      <c:valAx>
        <c:axId val="1266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7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% DE CLIENTS GÉNÉRÉS PAR LE MARKETING EN LIGNE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'Clients générés'!$B$27</c:f>
              <c:strCache>
                <c:ptCount val="1"/>
                <c:pt idx="0">
                  <c:v>% DE RÉSULTATS EN LIGNE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  <a:prstDash val="solid"/>
              </a:ln>
            </c:spPr>
          </c:marker>
          <c:cat>
            <c:strRef>
              <c:f>'Clients générés'!$C$21:$N$21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'Clients générés'!$C$27:$N$27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5-4540-A160-CDACCBA2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224"/>
        <c:axId val="126636784"/>
      </c:lineChart>
      <c:catAx>
        <c:axId val="126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784"/>
        <c:crosses val="autoZero"/>
        <c:auto val="1"/>
        <c:lblAlgn val="ctr"/>
        <c:lblOffset val="100"/>
        <c:noMultiLvlLbl val="0"/>
      </c:catAx>
      <c:valAx>
        <c:axId val="126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LEADS GENTERATED PAR TYPE DE CAMPAGNE DE MARKETING EN LIGNE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'Prospects générés'!$B$4</c:f>
              <c:strCache>
                <c:ptCount val="1"/>
                <c:pt idx="0">
                  <c:v>Médias sociaux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A-E646-8993-7951472484C8}"/>
            </c:ext>
          </c:extLst>
        </c:ser>
        <c:ser>
          <c:idx val="2"/>
          <c:order val="1"/>
          <c:tx>
            <c:strRef>
              <c:f>'Prospects générés'!$B$5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A-E646-8993-7951472484C8}"/>
            </c:ext>
          </c:extLst>
        </c:ser>
        <c:ser>
          <c:idx val="3"/>
          <c:order val="2"/>
          <c:tx>
            <c:strRef>
              <c:f>'Prospects générés'!$B$6</c:f>
              <c:strCache>
                <c:ptCount val="1"/>
                <c:pt idx="0">
                  <c:v>Messagerie électronique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A-E646-8993-7951472484C8}"/>
            </c:ext>
          </c:extLst>
        </c:ser>
        <c:ser>
          <c:idx val="4"/>
          <c:order val="3"/>
          <c:tx>
            <c:strRef>
              <c:f>'Prospects générés'!$B$7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A-E646-8993-7951472484C8}"/>
            </c:ext>
          </c:extLst>
        </c:ser>
        <c:ser>
          <c:idx val="5"/>
          <c:order val="4"/>
          <c:tx>
            <c:strRef>
              <c:f>'Prospects générés'!$B$8</c:f>
              <c:strCache>
                <c:ptCount val="1"/>
                <c:pt idx="0">
                  <c:v>Recherche - Payant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A-E646-8993-7951472484C8}"/>
            </c:ext>
          </c:extLst>
        </c:ser>
        <c:ser>
          <c:idx val="6"/>
          <c:order val="5"/>
          <c:tx>
            <c:strRef>
              <c:f>'Prospects générés'!$B$10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A-E646-8993-7951472484C8}"/>
            </c:ext>
          </c:extLst>
        </c:ser>
        <c:ser>
          <c:idx val="7"/>
          <c:order val="6"/>
          <c:tx>
            <c:strRef>
              <c:f>'Prospects générés'!$B$11</c:f>
              <c:strCache>
                <c:ptCount val="1"/>
                <c:pt idx="0">
                  <c:v>Références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'Prospects générés'!$C$2:$N$2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7A-E646-8993-79514724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35008"/>
        <c:axId val="73335568"/>
      </c:barChart>
      <c:catAx>
        <c:axId val="73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568"/>
        <c:crosses val="autoZero"/>
        <c:auto val="1"/>
        <c:lblAlgn val="ctr"/>
        <c:lblOffset val="100"/>
        <c:noMultiLvlLbl val="0"/>
      </c:catAx>
      <c:valAx>
        <c:axId val="733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00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PROSPECTS GÉNÉRÉS PAR LE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FA-F149-BC5F-4B7726B816D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FA-F149-BC5F-4B7726B816D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FA-F149-BC5F-4B7726B816D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FA-F149-BC5F-4B7726B816D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FA-F149-BC5F-4B7726B816D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FA-F149-BC5F-4B7726B816D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EFA-F149-BC5F-4B7726B816DB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EFA-F149-BC5F-4B7726B816D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EFA-F149-BC5F-4B7726B816D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EFA-F149-BC5F-4B7726B816D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EFA-F149-BC5F-4B7726B816DB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EFA-F149-BC5F-4B7726B816DB}"/>
              </c:ext>
            </c:extLst>
          </c:dPt>
          <c:cat>
            <c:strRef>
              <c:f>'Prospects générés'!$C$21:$N$21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'Prospects générés'!$C$25:$N$25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FA-F149-BC5F-4B7726B81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06832"/>
        <c:axId val="127807392"/>
      </c:barChart>
      <c:catAx>
        <c:axId val="1278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7392"/>
        <c:crosses val="autoZero"/>
        <c:auto val="1"/>
        <c:lblAlgn val="ctr"/>
        <c:lblOffset val="100"/>
        <c:noMultiLvlLbl val="0"/>
      </c:catAx>
      <c:valAx>
        <c:axId val="1278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VISITES WEB GÉNÉRÉES PAR TYPE DE CAMPAGNE DE MARKETING EN LIGNE 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'Visites Web générées'!$B$4</c:f>
              <c:strCache>
                <c:ptCount val="1"/>
                <c:pt idx="0">
                  <c:v>Médias sociaux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9-9C4F-BECA-BFFAC8EC8551}"/>
            </c:ext>
          </c:extLst>
        </c:ser>
        <c:ser>
          <c:idx val="2"/>
          <c:order val="1"/>
          <c:tx>
            <c:strRef>
              <c:f>'Visites Web générées'!$B$5</c:f>
              <c:strCache>
                <c:ptCount val="1"/>
                <c:pt idx="0">
                  <c:v>Relations publiques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9-9C4F-BECA-BFFAC8EC8551}"/>
            </c:ext>
          </c:extLst>
        </c:ser>
        <c:ser>
          <c:idx val="3"/>
          <c:order val="2"/>
          <c:tx>
            <c:strRef>
              <c:f>'Visites Web générées'!$B$6</c:f>
              <c:strCache>
                <c:ptCount val="1"/>
                <c:pt idx="0">
                  <c:v>Messagerie électronique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9-9C4F-BECA-BFFAC8EC8551}"/>
            </c:ext>
          </c:extLst>
        </c:ser>
        <c:ser>
          <c:idx val="4"/>
          <c:order val="3"/>
          <c:tx>
            <c:strRef>
              <c:f>'Visites Web générées'!$B$7</c:f>
              <c:strCache>
                <c:ptCount val="1"/>
                <c:pt idx="0">
                  <c:v>Trafic direct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9-9C4F-BECA-BFFAC8EC8551}"/>
            </c:ext>
          </c:extLst>
        </c:ser>
        <c:ser>
          <c:idx val="5"/>
          <c:order val="4"/>
          <c:tx>
            <c:strRef>
              <c:f>'Visites Web générées'!$B$8</c:f>
              <c:strCache>
                <c:ptCount val="1"/>
                <c:pt idx="0">
                  <c:v>Recherche - Payant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A9-9C4F-BECA-BFFAC8EC8551}"/>
            </c:ext>
          </c:extLst>
        </c:ser>
        <c:ser>
          <c:idx val="6"/>
          <c:order val="5"/>
          <c:tx>
            <c:strRef>
              <c:f>'Visites Web générées'!$B$9</c:f>
              <c:strCache>
                <c:ptCount val="1"/>
                <c:pt idx="0">
                  <c:v>Recherche - Bio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A9-9C4F-BECA-BFFAC8EC8551}"/>
            </c:ext>
          </c:extLst>
        </c:ser>
        <c:ser>
          <c:idx val="7"/>
          <c:order val="6"/>
          <c:tx>
            <c:strRef>
              <c:f>'Visites Web générées'!$B$10</c:f>
              <c:strCache>
                <c:ptCount val="1"/>
                <c:pt idx="0">
                  <c:v>Autres campagnes en ligne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A9-9C4F-BECA-BFFAC8EC8551}"/>
            </c:ext>
          </c:extLst>
        </c:ser>
        <c:ser>
          <c:idx val="8"/>
          <c:order val="7"/>
          <c:tx>
            <c:strRef>
              <c:f>'Visites Web générées'!$B$11</c:f>
              <c:strCache>
                <c:ptCount val="1"/>
                <c:pt idx="0">
                  <c:v>Références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A9-9C4F-BECA-BFFAC8EC8551}"/>
            </c:ext>
          </c:extLst>
        </c:ser>
        <c:ser>
          <c:idx val="9"/>
          <c:order val="8"/>
          <c:tx>
            <c:strRef>
              <c:f>'Visites Web générées'!$B$12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générées'!$C$2:$N$2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A9-9C4F-BECA-BFFAC8EC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9184"/>
        <c:axId val="59669744"/>
      </c:barChart>
      <c:catAx>
        <c:axId val="596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744"/>
        <c:crosses val="autoZero"/>
        <c:auto val="1"/>
        <c:lblAlgn val="ctr"/>
        <c:lblOffset val="100"/>
        <c:noMultiLvlLbl val="0"/>
      </c:catAx>
      <c:valAx>
        <c:axId val="59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184"/>
        <c:crosses val="autoZero"/>
        <c:crossBetween val="between"/>
        <c:majorUnit val="25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600" b="1">
                <a:solidFill>
                  <a:schemeClr val="accent5"/>
                </a:solidFill>
              </a:rPr>
              <a:t>CAMPAGNE DE MARKETING EN LIGNE GÉNÉRÉ DES VISITES WEB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  <a:prstDash val="solid"/>
            </a:ln>
          </c:spPr>
          <c:invertIfNegative val="0"/>
          <c:cat>
            <c:strRef>
              <c:f>'Visites Web générées'!$C$13:$N$13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'Visites Web générées'!$C$14:$N$14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7-7442-A9A9-95002DCE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672544"/>
        <c:axId val="68276944"/>
      </c:barChart>
      <c:catAx>
        <c:axId val="59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8276944"/>
        <c:crosses val="autoZero"/>
        <c:auto val="1"/>
        <c:lblAlgn val="ctr"/>
        <c:lblOffset val="100"/>
        <c:noMultiLvlLbl val="0"/>
      </c:catAx>
      <c:valAx>
        <c:axId val="682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03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36830</xdr:rowOff>
    </xdr:from>
    <xdr:to>
      <xdr:col>7</xdr:col>
      <xdr:colOff>12700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14</xdr:row>
      <xdr:rowOff>50800</xdr:rowOff>
    </xdr:from>
    <xdr:to>
      <xdr:col>15</xdr:col>
      <xdr:colOff>12700</xdr:colOff>
      <xdr:row>34</xdr:row>
      <xdr:rowOff>13970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35</xdr:row>
      <xdr:rowOff>25400</xdr:rowOff>
    </xdr:from>
    <xdr:to>
      <xdr:col>11</xdr:col>
      <xdr:colOff>152400</xdr:colOff>
      <xdr:row>54</xdr:row>
      <xdr:rowOff>191770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203200</xdr:colOff>
      <xdr:row>1</xdr:row>
      <xdr:rowOff>38100</xdr:rowOff>
    </xdr:from>
    <xdr:to>
      <xdr:col>14</xdr:col>
      <xdr:colOff>1267199</xdr:colOff>
      <xdr:row>1</xdr:row>
      <xdr:rowOff>578100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DC3041-1C75-BF46-B349-3DB9A275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4445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monthly+marketing+metrics+calendar+v1+fr&amp;lpa=monthly+marketing+metrics+calendar+v1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60"/>
  <sheetViews>
    <sheetView showGridLines="0" tabSelected="1" workbookViewId="0">
      <pane ySplit="1" topLeftCell="A2" activePane="bottomLeft" state="frozen"/>
      <selection pane="bottomLeft" activeCell="R10" sqref="R10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9" width="10.83203125" style="1" customWidth="1"/>
    <col min="10" max="10" width="30.6640625" style="1" customWidth="1"/>
    <col min="11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s="79" customFormat="1" ht="32" customHeight="1" x14ac:dyDescent="0.2"/>
    <row r="2" spans="2:15" ht="49" customHeight="1" thickBot="1" x14ac:dyDescent="0.25">
      <c r="B2" s="49" t="s">
        <v>58</v>
      </c>
      <c r="K2" s="70"/>
      <c r="L2" s="71"/>
      <c r="M2" s="71"/>
      <c r="N2" s="71"/>
      <c r="O2" s="71"/>
    </row>
    <row r="3" spans="2:15" s="2" customFormat="1" ht="24" customHeight="1" x14ac:dyDescent="0.2">
      <c r="B3" s="6" t="s">
        <v>0</v>
      </c>
      <c r="C3" s="7" t="s">
        <v>1</v>
      </c>
      <c r="D3" s="8" t="s">
        <v>2</v>
      </c>
      <c r="E3" s="7" t="s">
        <v>3</v>
      </c>
      <c r="F3" s="8" t="s">
        <v>4</v>
      </c>
      <c r="G3" s="7" t="s">
        <v>5</v>
      </c>
      <c r="H3" s="8" t="s">
        <v>6</v>
      </c>
      <c r="I3" s="7" t="s">
        <v>7</v>
      </c>
      <c r="J3" s="8" t="s">
        <v>8</v>
      </c>
      <c r="K3" s="7" t="s">
        <v>9</v>
      </c>
      <c r="L3" s="8" t="s">
        <v>10</v>
      </c>
      <c r="M3" s="7" t="s">
        <v>11</v>
      </c>
      <c r="N3" s="8" t="s">
        <v>12</v>
      </c>
      <c r="O3" s="9" t="s">
        <v>13</v>
      </c>
    </row>
    <row r="4" spans="2:15" s="2" customFormat="1" ht="18" customHeight="1" x14ac:dyDescent="0.2">
      <c r="B4" s="65" t="s">
        <v>14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2:15" ht="18" customHeight="1" x14ac:dyDescent="0.2">
      <c r="B5" s="61" t="s">
        <v>15</v>
      </c>
      <c r="C5" s="21">
        <f>'Clients générés'!C22</f>
        <v>13</v>
      </c>
      <c r="D5" s="21">
        <f>'Clients générés'!D22</f>
        <v>13</v>
      </c>
      <c r="E5" s="21">
        <f>'Clients générés'!E22</f>
        <v>19</v>
      </c>
      <c r="F5" s="21">
        <f>'Clients générés'!F22</f>
        <v>15</v>
      </c>
      <c r="G5" s="21">
        <f>'Clients générés'!G22</f>
        <v>24</v>
      </c>
      <c r="H5" s="21">
        <f>'Clients générés'!H22</f>
        <v>29</v>
      </c>
      <c r="I5" s="21">
        <f>'Clients générés'!I22</f>
        <v>26</v>
      </c>
      <c r="J5" s="21">
        <f>'Clients générés'!J22</f>
        <v>28</v>
      </c>
      <c r="K5" s="21">
        <f>'Clients générés'!K22</f>
        <v>29</v>
      </c>
      <c r="L5" s="21">
        <f>'Clients générés'!L22</f>
        <v>33</v>
      </c>
      <c r="M5" s="21">
        <f>'Clients générés'!M22</f>
        <v>53</v>
      </c>
      <c r="N5" s="21">
        <f>'Clients générés'!N22</f>
        <v>57</v>
      </c>
      <c r="O5" s="29">
        <f>(N5-M5)/M5</f>
        <v>7.5471698113207544E-2</v>
      </c>
    </row>
    <row r="6" spans="2:15" ht="18" customHeight="1" x14ac:dyDescent="0.2">
      <c r="B6" s="59" t="s">
        <v>16</v>
      </c>
      <c r="C6" s="22">
        <f>'Prospects générés'!C22</f>
        <v>174</v>
      </c>
      <c r="D6" s="22">
        <f>'Prospects générés'!D22</f>
        <v>251</v>
      </c>
      <c r="E6" s="22">
        <f>'Prospects générés'!E22</f>
        <v>217</v>
      </c>
      <c r="F6" s="22">
        <f>'Prospects générés'!F22</f>
        <v>238</v>
      </c>
      <c r="G6" s="22">
        <f>'Prospects générés'!G22</f>
        <v>232</v>
      </c>
      <c r="H6" s="22">
        <f>'Prospects générés'!H22</f>
        <v>206</v>
      </c>
      <c r="I6" s="22">
        <f>'Prospects générés'!I22</f>
        <v>164</v>
      </c>
      <c r="J6" s="22">
        <f>'Prospects générés'!J22</f>
        <v>254</v>
      </c>
      <c r="K6" s="22">
        <f>'Prospects générés'!K22</f>
        <v>207</v>
      </c>
      <c r="L6" s="22">
        <f>'Prospects générés'!L22</f>
        <v>203</v>
      </c>
      <c r="M6" s="22">
        <f>'Prospects générés'!M22</f>
        <v>256</v>
      </c>
      <c r="N6" s="22">
        <f>'Prospects générés'!N22</f>
        <v>180</v>
      </c>
      <c r="O6" s="30">
        <f>(N6-M6)/M6</f>
        <v>-0.296875</v>
      </c>
    </row>
    <row r="7" spans="2:15" ht="18" customHeight="1" thickBot="1" x14ac:dyDescent="0.25">
      <c r="B7" s="60" t="s">
        <v>17</v>
      </c>
      <c r="C7" s="57">
        <f>'Visites Web générées'!C14</f>
        <v>1432</v>
      </c>
      <c r="D7" s="57">
        <f>'Visites Web générées'!D14</f>
        <v>1027</v>
      </c>
      <c r="E7" s="57">
        <f>'Visites Web générées'!E14</f>
        <v>1163</v>
      </c>
      <c r="F7" s="57">
        <f>'Visites Web générées'!F14</f>
        <v>1375</v>
      </c>
      <c r="G7" s="57">
        <f>'Visites Web générées'!G14</f>
        <v>1239</v>
      </c>
      <c r="H7" s="57">
        <f>'Visites Web générées'!H14</f>
        <v>1132</v>
      </c>
      <c r="I7" s="57">
        <f>'Visites Web générées'!I14</f>
        <v>1593</v>
      </c>
      <c r="J7" s="57">
        <f>'Visites Web générées'!J14</f>
        <v>1523</v>
      </c>
      <c r="K7" s="57">
        <f>'Visites Web générées'!K14</f>
        <v>1246</v>
      </c>
      <c r="L7" s="57">
        <f>'Visites Web générées'!L14</f>
        <v>1537</v>
      </c>
      <c r="M7" s="57">
        <f>'Visites Web générées'!M14</f>
        <v>1614</v>
      </c>
      <c r="N7" s="57">
        <f>'Visites Web générées'!N14</f>
        <v>2043</v>
      </c>
      <c r="O7" s="58">
        <f>(N7-M7)/M7</f>
        <v>0.26579925650557623</v>
      </c>
    </row>
    <row r="8" spans="2:15" ht="18" customHeigh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s="2" customFormat="1" ht="24" customHeight="1" x14ac:dyDescent="0.2">
      <c r="B9" s="50"/>
      <c r="C9" s="51" t="s">
        <v>1</v>
      </c>
      <c r="D9" s="52" t="s">
        <v>2</v>
      </c>
      <c r="E9" s="51" t="s">
        <v>3</v>
      </c>
      <c r="F9" s="52" t="s">
        <v>4</v>
      </c>
      <c r="G9" s="51" t="s">
        <v>5</v>
      </c>
      <c r="H9" s="52" t="s">
        <v>6</v>
      </c>
      <c r="I9" s="51" t="s">
        <v>7</v>
      </c>
      <c r="J9" s="52" t="s">
        <v>8</v>
      </c>
      <c r="K9" s="51" t="s">
        <v>9</v>
      </c>
      <c r="L9" s="52" t="s">
        <v>10</v>
      </c>
      <c r="M9" s="51" t="s">
        <v>11</v>
      </c>
      <c r="N9" s="52" t="s">
        <v>12</v>
      </c>
      <c r="O9" s="53" t="s">
        <v>13</v>
      </c>
    </row>
    <row r="10" spans="2:15" s="2" customFormat="1" ht="18" customHeight="1" x14ac:dyDescent="0.2">
      <c r="B10" s="68" t="s">
        <v>18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/>
    </row>
    <row r="11" spans="2:15" ht="18" customHeight="1" x14ac:dyDescent="0.2">
      <c r="B11" s="61" t="s">
        <v>19</v>
      </c>
      <c r="C11" s="62">
        <f t="shared" ref="C11:N11" si="0">C5/C6</f>
        <v>7.4712643678160925E-2</v>
      </c>
      <c r="D11" s="62">
        <f t="shared" si="0"/>
        <v>5.1792828685258967E-2</v>
      </c>
      <c r="E11" s="62">
        <f t="shared" si="0"/>
        <v>8.755760368663594E-2</v>
      </c>
      <c r="F11" s="62">
        <f t="shared" si="0"/>
        <v>6.3025210084033612E-2</v>
      </c>
      <c r="G11" s="62">
        <f t="shared" si="0"/>
        <v>0.10344827586206896</v>
      </c>
      <c r="H11" s="62">
        <f t="shared" si="0"/>
        <v>0.14077669902912621</v>
      </c>
      <c r="I11" s="62">
        <f t="shared" si="0"/>
        <v>0.15853658536585366</v>
      </c>
      <c r="J11" s="62">
        <f t="shared" si="0"/>
        <v>0.11023622047244094</v>
      </c>
      <c r="K11" s="62">
        <f t="shared" si="0"/>
        <v>0.14009661835748793</v>
      </c>
      <c r="L11" s="62">
        <f t="shared" si="0"/>
        <v>0.1625615763546798</v>
      </c>
      <c r="M11" s="62">
        <f t="shared" si="0"/>
        <v>0.20703125</v>
      </c>
      <c r="N11" s="62">
        <f t="shared" si="0"/>
        <v>0.31666666666666665</v>
      </c>
      <c r="O11" s="29">
        <f>(N11-M11)/M11</f>
        <v>0.52955974842767284</v>
      </c>
    </row>
    <row r="12" spans="2:15" ht="18" customHeight="1" x14ac:dyDescent="0.2">
      <c r="B12" s="59" t="s">
        <v>20</v>
      </c>
      <c r="C12" s="63">
        <f t="shared" ref="C12:N12" si="1">C5/C7</f>
        <v>9.0782122905027941E-3</v>
      </c>
      <c r="D12" s="63">
        <f t="shared" si="1"/>
        <v>1.2658227848101266E-2</v>
      </c>
      <c r="E12" s="63">
        <f t="shared" si="1"/>
        <v>1.6337059329320721E-2</v>
      </c>
      <c r="F12" s="63">
        <f t="shared" si="1"/>
        <v>1.090909090909091E-2</v>
      </c>
      <c r="G12" s="63">
        <f t="shared" si="1"/>
        <v>1.9370460048426151E-2</v>
      </c>
      <c r="H12" s="63">
        <f t="shared" si="1"/>
        <v>2.5618374558303889E-2</v>
      </c>
      <c r="I12" s="63">
        <f t="shared" si="1"/>
        <v>1.6321406151914627E-2</v>
      </c>
      <c r="J12" s="63">
        <f t="shared" si="1"/>
        <v>1.8384766907419567E-2</v>
      </c>
      <c r="K12" s="63">
        <f t="shared" si="1"/>
        <v>2.3274478330658106E-2</v>
      </c>
      <c r="L12" s="63">
        <f t="shared" si="1"/>
        <v>2.1470396877033181E-2</v>
      </c>
      <c r="M12" s="63">
        <f t="shared" si="1"/>
        <v>3.2837670384138783E-2</v>
      </c>
      <c r="N12" s="63">
        <f t="shared" si="1"/>
        <v>2.7900146842878122E-2</v>
      </c>
      <c r="O12" s="30">
        <f>(N12-M12)/M12</f>
        <v>-0.15036156595461711</v>
      </c>
    </row>
    <row r="13" spans="2:15" ht="18" customHeight="1" thickBot="1" x14ac:dyDescent="0.25">
      <c r="B13" s="60" t="s">
        <v>21</v>
      </c>
      <c r="C13" s="64">
        <f t="shared" ref="C13:N13" si="2">C6/C7</f>
        <v>0.12150837988826815</v>
      </c>
      <c r="D13" s="64">
        <f t="shared" si="2"/>
        <v>0.24440116845180138</v>
      </c>
      <c r="E13" s="64">
        <f t="shared" si="2"/>
        <v>0.18658641444539983</v>
      </c>
      <c r="F13" s="64">
        <f t="shared" si="2"/>
        <v>0.1730909090909091</v>
      </c>
      <c r="G13" s="64">
        <f t="shared" si="2"/>
        <v>0.18724778046811946</v>
      </c>
      <c r="H13" s="64">
        <f t="shared" si="2"/>
        <v>0.18197879858657243</v>
      </c>
      <c r="I13" s="64">
        <f t="shared" si="2"/>
        <v>0.1029504080351538</v>
      </c>
      <c r="J13" s="64">
        <f t="shared" si="2"/>
        <v>0.16677609980302036</v>
      </c>
      <c r="K13" s="64">
        <f t="shared" si="2"/>
        <v>0.16613162118780098</v>
      </c>
      <c r="L13" s="64">
        <f t="shared" si="2"/>
        <v>0.13207547169811321</v>
      </c>
      <c r="M13" s="64">
        <f t="shared" si="2"/>
        <v>0.15861214374225527</v>
      </c>
      <c r="N13" s="64">
        <f t="shared" si="2"/>
        <v>8.8105726872246701E-2</v>
      </c>
      <c r="O13" s="58">
        <f>(N13-M13)/M13</f>
        <v>-0.44452092511013214</v>
      </c>
    </row>
    <row r="58" spans="2:15" x14ac:dyDescent="0.2">
      <c r="B58" s="81" t="s">
        <v>22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2:15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2:15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</sheetData>
  <mergeCells count="4">
    <mergeCell ref="B4:O4"/>
    <mergeCell ref="B10:O10"/>
    <mergeCell ref="K2:O2"/>
    <mergeCell ref="B58:O60"/>
  </mergeCells>
  <hyperlinks>
    <hyperlink ref="B58" r:id="rId1" xr:uid="{00000000-0004-0000-0000-000000000000}"/>
    <hyperlink ref="B58:O60" r:id="rId2" display="CLIQUEZ ICI POUR CRÉER DANS SMARTSHEET" xr:uid="{11488CB1-4596-BF43-B992-55B5517E386F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P41"/>
  <sheetViews>
    <sheetView showGridLines="0" workbookViewId="0">
      <selection activeCell="P25" sqref="P25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5" width="11.33203125" style="1" bestFit="1" customWidth="1"/>
    <col min="6" max="6" width="11" style="1" bestFit="1" customWidth="1"/>
    <col min="7" max="8" width="11.33203125" style="1" bestFit="1" customWidth="1"/>
    <col min="9" max="9" width="11" style="1" bestFit="1" customWidth="1"/>
    <col min="10" max="10" width="34.83203125" style="1" customWidth="1"/>
    <col min="11" max="14" width="11" style="1" bestFit="1" customWidth="1"/>
    <col min="15" max="15" width="16.83203125" style="1" customWidth="1"/>
    <col min="16" max="16" width="36" style="1" customWidth="1"/>
    <col min="17" max="17" width="10.83203125" style="1" customWidth="1"/>
    <col min="18" max="16384" width="10.83203125" style="1"/>
  </cols>
  <sheetData>
    <row r="1" spans="2:16" ht="49" customHeight="1" thickBot="1" x14ac:dyDescent="0.25">
      <c r="B1" s="35" t="s">
        <v>62</v>
      </c>
      <c r="K1" s="73"/>
      <c r="L1" s="74"/>
      <c r="M1" s="74"/>
      <c r="N1" s="74"/>
      <c r="O1" s="74"/>
    </row>
    <row r="2" spans="2:16" s="2" customFormat="1" ht="24" customHeight="1" x14ac:dyDescent="0.2">
      <c r="B2" s="6" t="s">
        <v>23</v>
      </c>
      <c r="C2" s="7" t="s">
        <v>1</v>
      </c>
      <c r="D2" s="8" t="s">
        <v>2</v>
      </c>
      <c r="E2" s="7" t="s">
        <v>3</v>
      </c>
      <c r="F2" s="8" t="s">
        <v>4</v>
      </c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  <c r="L2" s="8" t="s">
        <v>10</v>
      </c>
      <c r="M2" s="7" t="s">
        <v>11</v>
      </c>
      <c r="N2" s="8" t="s">
        <v>12</v>
      </c>
      <c r="O2" s="9" t="s">
        <v>13</v>
      </c>
      <c r="P2" s="44" t="s">
        <v>24</v>
      </c>
    </row>
    <row r="3" spans="2:16" ht="18" customHeight="1" x14ac:dyDescent="0.2">
      <c r="B3" s="10" t="s">
        <v>25</v>
      </c>
      <c r="C3" s="36">
        <v>3675</v>
      </c>
      <c r="D3" s="36">
        <v>753</v>
      </c>
      <c r="E3" s="36">
        <v>3126</v>
      </c>
      <c r="F3" s="36">
        <v>1121</v>
      </c>
      <c r="G3" s="36">
        <v>2326</v>
      </c>
      <c r="H3" s="36">
        <v>842</v>
      </c>
      <c r="I3" s="36">
        <v>578</v>
      </c>
      <c r="J3" s="36">
        <v>3060</v>
      </c>
      <c r="K3" s="36">
        <v>2118</v>
      </c>
      <c r="L3" s="36">
        <v>3106</v>
      </c>
      <c r="M3" s="36">
        <v>2012</v>
      </c>
      <c r="N3" s="36">
        <v>2644</v>
      </c>
      <c r="O3" s="29">
        <f t="shared" ref="O3:O11" si="0">(N3-M3)/M3</f>
        <v>0.31411530815109345</v>
      </c>
      <c r="P3" s="45" t="s">
        <v>26</v>
      </c>
    </row>
    <row r="4" spans="2:16" ht="18" customHeight="1" x14ac:dyDescent="0.2">
      <c r="B4" s="11" t="s">
        <v>27</v>
      </c>
      <c r="C4" s="37">
        <v>534</v>
      </c>
      <c r="D4" s="38">
        <v>2387</v>
      </c>
      <c r="E4" s="37">
        <v>3839</v>
      </c>
      <c r="F4" s="38">
        <v>1860</v>
      </c>
      <c r="G4" s="37">
        <v>1953</v>
      </c>
      <c r="H4" s="38">
        <v>3439</v>
      </c>
      <c r="I4" s="37">
        <v>2307</v>
      </c>
      <c r="J4" s="38">
        <v>2181</v>
      </c>
      <c r="K4" s="37">
        <v>155</v>
      </c>
      <c r="L4" s="38">
        <v>3017</v>
      </c>
      <c r="M4" s="37">
        <v>4035</v>
      </c>
      <c r="N4" s="38">
        <v>1552</v>
      </c>
      <c r="O4" s="30">
        <f t="shared" si="0"/>
        <v>-0.61536555142503102</v>
      </c>
      <c r="P4" s="46" t="s">
        <v>28</v>
      </c>
    </row>
    <row r="5" spans="2:16" ht="18" customHeight="1" x14ac:dyDescent="0.2">
      <c r="B5" s="10" t="s">
        <v>29</v>
      </c>
      <c r="C5" s="36">
        <v>3839</v>
      </c>
      <c r="D5" s="36">
        <v>4384</v>
      </c>
      <c r="E5" s="36">
        <v>2694</v>
      </c>
      <c r="F5" s="36">
        <v>3239</v>
      </c>
      <c r="G5" s="36">
        <v>3491</v>
      </c>
      <c r="H5" s="36">
        <v>3346</v>
      </c>
      <c r="I5" s="36">
        <v>2914</v>
      </c>
      <c r="J5" s="36">
        <v>1571</v>
      </c>
      <c r="K5" s="36">
        <v>2148</v>
      </c>
      <c r="L5" s="36">
        <v>2876</v>
      </c>
      <c r="M5" s="36">
        <v>1192</v>
      </c>
      <c r="N5" s="36">
        <v>3097</v>
      </c>
      <c r="O5" s="29">
        <f t="shared" si="0"/>
        <v>1.5981543624161074</v>
      </c>
      <c r="P5" s="45" t="s">
        <v>30</v>
      </c>
    </row>
    <row r="6" spans="2:16" ht="18" customHeight="1" x14ac:dyDescent="0.2">
      <c r="B6" s="11" t="s">
        <v>31</v>
      </c>
      <c r="C6" s="37">
        <v>3694</v>
      </c>
      <c r="D6" s="38">
        <v>3360</v>
      </c>
      <c r="E6" s="37">
        <v>379</v>
      </c>
      <c r="F6" s="38">
        <v>550</v>
      </c>
      <c r="G6" s="37">
        <v>4107</v>
      </c>
      <c r="H6" s="38">
        <v>3825</v>
      </c>
      <c r="I6" s="37">
        <v>581</v>
      </c>
      <c r="J6" s="38">
        <v>2245</v>
      </c>
      <c r="K6" s="37">
        <v>3496</v>
      </c>
      <c r="L6" s="38">
        <v>830</v>
      </c>
      <c r="M6" s="37">
        <v>1714</v>
      </c>
      <c r="N6" s="38">
        <v>1286</v>
      </c>
      <c r="O6" s="30">
        <f t="shared" si="0"/>
        <v>-0.24970828471411902</v>
      </c>
      <c r="P6" s="46" t="s">
        <v>32</v>
      </c>
    </row>
    <row r="7" spans="2:16" ht="18" customHeight="1" x14ac:dyDescent="0.2">
      <c r="B7" s="10" t="s">
        <v>33</v>
      </c>
      <c r="C7" s="36">
        <v>357</v>
      </c>
      <c r="D7" s="36">
        <v>3059</v>
      </c>
      <c r="E7" s="36">
        <v>1625</v>
      </c>
      <c r="F7" s="36">
        <v>3345</v>
      </c>
      <c r="G7" s="36">
        <v>112</v>
      </c>
      <c r="H7" s="36">
        <v>4338</v>
      </c>
      <c r="I7" s="36">
        <v>383</v>
      </c>
      <c r="J7" s="36">
        <v>1591</v>
      </c>
      <c r="K7" s="36">
        <v>4116</v>
      </c>
      <c r="L7" s="36">
        <v>4165</v>
      </c>
      <c r="M7" s="36">
        <v>2027</v>
      </c>
      <c r="N7" s="36">
        <v>602</v>
      </c>
      <c r="O7" s="29">
        <f t="shared" si="0"/>
        <v>-0.70300937345831283</v>
      </c>
      <c r="P7" s="45" t="s">
        <v>32</v>
      </c>
    </row>
    <row r="8" spans="2:16" ht="18" customHeight="1" x14ac:dyDescent="0.2">
      <c r="B8" s="11" t="s">
        <v>34</v>
      </c>
      <c r="C8" s="37">
        <v>516</v>
      </c>
      <c r="D8" s="38">
        <v>2122</v>
      </c>
      <c r="E8" s="37">
        <v>2998</v>
      </c>
      <c r="F8" s="38">
        <v>3381</v>
      </c>
      <c r="G8" s="37">
        <v>2958</v>
      </c>
      <c r="H8" s="38">
        <v>3327</v>
      </c>
      <c r="I8" s="37">
        <v>257</v>
      </c>
      <c r="J8" s="38">
        <v>2581</v>
      </c>
      <c r="K8" s="37">
        <v>3967</v>
      </c>
      <c r="L8" s="38">
        <v>2981</v>
      </c>
      <c r="M8" s="37">
        <v>3910</v>
      </c>
      <c r="N8" s="38">
        <v>1643</v>
      </c>
      <c r="O8" s="30">
        <f t="shared" si="0"/>
        <v>-0.57979539641943734</v>
      </c>
      <c r="P8" s="46" t="s">
        <v>35</v>
      </c>
    </row>
    <row r="9" spans="2:16" ht="18" customHeight="1" x14ac:dyDescent="0.2">
      <c r="B9" s="10" t="s">
        <v>36</v>
      </c>
      <c r="C9" s="36">
        <v>1244</v>
      </c>
      <c r="D9" s="36">
        <v>2409</v>
      </c>
      <c r="E9" s="36">
        <v>2259</v>
      </c>
      <c r="F9" s="36">
        <v>1918</v>
      </c>
      <c r="G9" s="36">
        <v>3455</v>
      </c>
      <c r="H9" s="36">
        <v>3258</v>
      </c>
      <c r="I9" s="36">
        <v>3838</v>
      </c>
      <c r="J9" s="36">
        <v>3819</v>
      </c>
      <c r="K9" s="36">
        <v>3695</v>
      </c>
      <c r="L9" s="36">
        <v>2047</v>
      </c>
      <c r="M9" s="36">
        <v>3048</v>
      </c>
      <c r="N9" s="36">
        <v>1431</v>
      </c>
      <c r="O9" s="29">
        <f t="shared" si="0"/>
        <v>-0.53051181102362199</v>
      </c>
      <c r="P9" s="45" t="s">
        <v>32</v>
      </c>
    </row>
    <row r="10" spans="2:16" ht="18" customHeight="1" x14ac:dyDescent="0.2">
      <c r="B10" s="11" t="s">
        <v>37</v>
      </c>
      <c r="C10" s="37">
        <v>677</v>
      </c>
      <c r="D10" s="38">
        <v>38</v>
      </c>
      <c r="E10" s="37">
        <v>509</v>
      </c>
      <c r="F10" s="38">
        <v>3421</v>
      </c>
      <c r="G10" s="37">
        <v>2011</v>
      </c>
      <c r="H10" s="38">
        <v>976</v>
      </c>
      <c r="I10" s="37">
        <v>2435</v>
      </c>
      <c r="J10" s="38">
        <v>2917</v>
      </c>
      <c r="K10" s="37">
        <v>1590</v>
      </c>
      <c r="L10" s="38">
        <v>2875</v>
      </c>
      <c r="M10" s="37">
        <v>2282</v>
      </c>
      <c r="N10" s="38">
        <v>3900</v>
      </c>
      <c r="O10" s="30">
        <f t="shared" si="0"/>
        <v>0.70902716914986852</v>
      </c>
      <c r="P10" s="46" t="s">
        <v>32</v>
      </c>
    </row>
    <row r="11" spans="2:16" ht="18" customHeight="1" thickBot="1" x14ac:dyDescent="0.25">
      <c r="B11" s="10" t="s">
        <v>38</v>
      </c>
      <c r="C11" s="36">
        <v>639</v>
      </c>
      <c r="D11" s="36">
        <v>2750</v>
      </c>
      <c r="E11" s="36">
        <v>672</v>
      </c>
      <c r="F11" s="36">
        <v>1993</v>
      </c>
      <c r="G11" s="36">
        <v>1281</v>
      </c>
      <c r="H11" s="36">
        <v>226</v>
      </c>
      <c r="I11" s="36">
        <v>2832</v>
      </c>
      <c r="J11" s="36">
        <v>4100</v>
      </c>
      <c r="K11" s="36">
        <v>1894</v>
      </c>
      <c r="L11" s="36">
        <v>410</v>
      </c>
      <c r="M11" s="36">
        <v>1647</v>
      </c>
      <c r="N11" s="36">
        <v>3038</v>
      </c>
      <c r="O11" s="29">
        <f t="shared" si="0"/>
        <v>0.84456587735276256</v>
      </c>
      <c r="P11" s="47" t="s">
        <v>39</v>
      </c>
    </row>
    <row r="12" spans="2:16" s="2" customFormat="1" ht="24" customHeight="1" x14ac:dyDescent="0.2">
      <c r="B12" s="12"/>
      <c r="C12" s="39" t="s">
        <v>1</v>
      </c>
      <c r="D12" s="40" t="s">
        <v>2</v>
      </c>
      <c r="E12" s="39" t="s">
        <v>3</v>
      </c>
      <c r="F12" s="40" t="s">
        <v>4</v>
      </c>
      <c r="G12" s="39" t="s">
        <v>5</v>
      </c>
      <c r="H12" s="40" t="s">
        <v>6</v>
      </c>
      <c r="I12" s="39" t="s">
        <v>7</v>
      </c>
      <c r="J12" s="40" t="s">
        <v>8</v>
      </c>
      <c r="K12" s="39" t="s">
        <v>9</v>
      </c>
      <c r="L12" s="40" t="s">
        <v>10</v>
      </c>
      <c r="M12" s="39" t="s">
        <v>11</v>
      </c>
      <c r="N12" s="40" t="s">
        <v>12</v>
      </c>
      <c r="O12" s="13" t="s">
        <v>13</v>
      </c>
    </row>
    <row r="13" spans="2:16" ht="7" customHeight="1" x14ac:dyDescent="0.2">
      <c r="B13" s="1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8"/>
    </row>
    <row r="14" spans="2:16" ht="24" customHeight="1" thickBot="1" x14ac:dyDescent="0.25">
      <c r="B14" s="17" t="s">
        <v>40</v>
      </c>
      <c r="C14" s="41">
        <f t="shared" ref="C14:N14" si="1">SUM(C3:C11)</f>
        <v>15175</v>
      </c>
      <c r="D14" s="42">
        <f t="shared" si="1"/>
        <v>21262</v>
      </c>
      <c r="E14" s="41">
        <f t="shared" si="1"/>
        <v>18101</v>
      </c>
      <c r="F14" s="42">
        <f t="shared" si="1"/>
        <v>20828</v>
      </c>
      <c r="G14" s="41">
        <f t="shared" si="1"/>
        <v>21694</v>
      </c>
      <c r="H14" s="42">
        <f t="shared" si="1"/>
        <v>23577</v>
      </c>
      <c r="I14" s="41">
        <f t="shared" si="1"/>
        <v>16125</v>
      </c>
      <c r="J14" s="42">
        <f t="shared" si="1"/>
        <v>24065</v>
      </c>
      <c r="K14" s="41">
        <f t="shared" si="1"/>
        <v>23179</v>
      </c>
      <c r="L14" s="42">
        <f t="shared" si="1"/>
        <v>22307</v>
      </c>
      <c r="M14" s="41">
        <f t="shared" si="1"/>
        <v>21867</v>
      </c>
      <c r="N14" s="42">
        <f t="shared" si="1"/>
        <v>19193</v>
      </c>
      <c r="O14" s="33">
        <f>(N14-M14)/M14</f>
        <v>-0.12228472126949284</v>
      </c>
    </row>
    <row r="15" spans="2:16" ht="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 x14ac:dyDescent="0.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</sheetData>
  <mergeCells count="2">
    <mergeCell ref="K1:O1"/>
    <mergeCell ref="B39:O41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1:O88"/>
  <sheetViews>
    <sheetView showGridLines="0" topLeftCell="A44" workbookViewId="0">
      <selection activeCell="D91" sqref="D9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9" width="10.83203125" style="1" customWidth="1"/>
    <col min="10" max="10" width="13" style="1" customWidth="1"/>
    <col min="11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2" t="s">
        <v>61</v>
      </c>
      <c r="C1" s="71"/>
      <c r="D1" s="71"/>
      <c r="E1" s="71"/>
      <c r="F1" s="71"/>
      <c r="G1" s="71"/>
      <c r="H1" s="71"/>
      <c r="I1" s="71"/>
      <c r="J1" s="71"/>
      <c r="K1" s="78"/>
      <c r="L1" s="74"/>
      <c r="M1" s="74"/>
      <c r="N1" s="74"/>
      <c r="O1" s="74"/>
    </row>
    <row r="2" spans="2:15" s="2" customFormat="1" ht="24" customHeight="1" x14ac:dyDescent="0.2">
      <c r="B2" s="6" t="s">
        <v>23</v>
      </c>
      <c r="C2" s="7" t="s">
        <v>1</v>
      </c>
      <c r="D2" s="8" t="s">
        <v>2</v>
      </c>
      <c r="E2" s="7" t="s">
        <v>3</v>
      </c>
      <c r="F2" s="8" t="s">
        <v>4</v>
      </c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  <c r="L2" s="8" t="s">
        <v>10</v>
      </c>
      <c r="M2" s="7" t="s">
        <v>11</v>
      </c>
      <c r="N2" s="8" t="s">
        <v>12</v>
      </c>
      <c r="O2" s="9" t="s">
        <v>13</v>
      </c>
    </row>
    <row r="3" spans="2:15" s="2" customFormat="1" ht="18" customHeight="1" x14ac:dyDescent="0.2">
      <c r="B3" s="65" t="s">
        <v>41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42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 t="shared" ref="O4:O12" si="0">(N4-M4)/M4</f>
        <v>0.125</v>
      </c>
    </row>
    <row r="5" spans="2:15" ht="18" customHeight="1" x14ac:dyDescent="0.2">
      <c r="B5" s="11" t="s">
        <v>43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si="0"/>
        <v>-0.375</v>
      </c>
    </row>
    <row r="6" spans="2:15" ht="18" customHeight="1" x14ac:dyDescent="0.2">
      <c r="B6" s="10" t="s">
        <v>25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 x14ac:dyDescent="0.2">
      <c r="B7" s="11" t="s">
        <v>44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 x14ac:dyDescent="0.2">
      <c r="B8" s="10" t="s">
        <v>45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 x14ac:dyDescent="0.2">
      <c r="B9" s="11" t="s">
        <v>46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 x14ac:dyDescent="0.2">
      <c r="B10" s="10" t="s">
        <v>47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 x14ac:dyDescent="0.2">
      <c r="B11" s="11" t="s">
        <v>48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49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43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 x14ac:dyDescent="0.2">
      <c r="B15" s="11" t="s">
        <v>50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 x14ac:dyDescent="0.2">
      <c r="B16" s="10" t="s">
        <v>51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 x14ac:dyDescent="0.2">
      <c r="B17" s="11" t="s">
        <v>52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 x14ac:dyDescent="0.2">
      <c r="B18" s="10" t="s">
        <v>53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1</v>
      </c>
      <c r="D21" s="4" t="s">
        <v>2</v>
      </c>
      <c r="E21" s="3" t="s">
        <v>3</v>
      </c>
      <c r="F21" s="4" t="s">
        <v>4</v>
      </c>
      <c r="G21" s="3" t="s">
        <v>5</v>
      </c>
      <c r="H21" s="4" t="s">
        <v>6</v>
      </c>
      <c r="I21" s="3" t="s">
        <v>7</v>
      </c>
      <c r="J21" s="4" t="s">
        <v>8</v>
      </c>
      <c r="K21" s="3" t="s">
        <v>9</v>
      </c>
      <c r="L21" s="4" t="s">
        <v>10</v>
      </c>
      <c r="M21" s="3" t="s">
        <v>11</v>
      </c>
      <c r="N21" s="4" t="s">
        <v>12</v>
      </c>
      <c r="O21" s="13" t="s">
        <v>13</v>
      </c>
    </row>
    <row r="22" spans="2:15" ht="18" customHeight="1" x14ac:dyDescent="0.2">
      <c r="B22" s="14" t="s">
        <v>54</v>
      </c>
      <c r="C22" s="18">
        <f t="shared" ref="C22:N22" si="2">SUM(C4:C12)</f>
        <v>13</v>
      </c>
      <c r="D22" s="18">
        <f t="shared" si="2"/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 x14ac:dyDescent="0.2">
      <c r="B23" s="15" t="s">
        <v>55</v>
      </c>
      <c r="C23" s="19">
        <f t="shared" ref="C23:N23" si="3">SUM(C14:C20)</f>
        <v>9</v>
      </c>
      <c r="D23" s="20">
        <f t="shared" si="3"/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40</v>
      </c>
      <c r="C25" s="24">
        <f t="shared" ref="C25:N25" si="4">SUM(C22:C23)</f>
        <v>22</v>
      </c>
      <c r="D25" s="25">
        <f t="shared" si="4"/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56</v>
      </c>
      <c r="C27" s="31">
        <f t="shared" ref="C27:N27" si="5">C22/C25</f>
        <v>0.59090909090909094</v>
      </c>
      <c r="D27" s="32">
        <f t="shared" si="5"/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 x14ac:dyDescent="0.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 x14ac:dyDescent="0.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</sheetData>
  <mergeCells count="5">
    <mergeCell ref="B86:O88"/>
    <mergeCell ref="B3:O3"/>
    <mergeCell ref="B13:O13"/>
    <mergeCell ref="K1:O1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92"/>
  <sheetViews>
    <sheetView showGridLines="0" workbookViewId="0">
      <selection activeCell="R3" sqref="R3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9" width="10.83203125" style="1" customWidth="1"/>
    <col min="10" max="10" width="16.83203125" style="1" customWidth="1"/>
    <col min="11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48" t="s">
        <v>59</v>
      </c>
      <c r="K1" s="76"/>
      <c r="L1" s="77"/>
      <c r="M1" s="77"/>
      <c r="N1" s="77"/>
      <c r="O1" s="77"/>
    </row>
    <row r="2" spans="2:15" s="2" customFormat="1" ht="24" customHeight="1" x14ac:dyDescent="0.2">
      <c r="B2" s="6" t="s">
        <v>23</v>
      </c>
      <c r="C2" s="7" t="s">
        <v>1</v>
      </c>
      <c r="D2" s="8" t="s">
        <v>2</v>
      </c>
      <c r="E2" s="7" t="s">
        <v>3</v>
      </c>
      <c r="F2" s="8" t="s">
        <v>4</v>
      </c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  <c r="L2" s="8" t="s">
        <v>10</v>
      </c>
      <c r="M2" s="7" t="s">
        <v>11</v>
      </c>
      <c r="N2" s="8" t="s">
        <v>12</v>
      </c>
      <c r="O2" s="9" t="s">
        <v>13</v>
      </c>
    </row>
    <row r="3" spans="2:15" s="2" customFormat="1" ht="18" customHeight="1" x14ac:dyDescent="0.2">
      <c r="B3" s="65" t="s">
        <v>41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42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 t="shared" ref="O4:O12" si="0">(N4-M4)/M4</f>
        <v>4.1666666666666664E-2</v>
      </c>
    </row>
    <row r="5" spans="2:15" ht="18" customHeight="1" x14ac:dyDescent="0.2">
      <c r="B5" s="11" t="s">
        <v>43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si="0"/>
        <v>4.666666666666667</v>
      </c>
    </row>
    <row r="6" spans="2:15" ht="18" customHeight="1" x14ac:dyDescent="0.2">
      <c r="B6" s="10" t="s">
        <v>25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 x14ac:dyDescent="0.2">
      <c r="B7" s="11" t="s">
        <v>44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 x14ac:dyDescent="0.2">
      <c r="B8" s="10" t="s">
        <v>45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 x14ac:dyDescent="0.2">
      <c r="B9" s="11" t="s">
        <v>46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 x14ac:dyDescent="0.2">
      <c r="B10" s="10" t="s">
        <v>47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 x14ac:dyDescent="0.2">
      <c r="B11" s="11" t="s">
        <v>48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49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43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 x14ac:dyDescent="0.2">
      <c r="B15" s="11" t="s">
        <v>50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 x14ac:dyDescent="0.2">
      <c r="B16" s="10" t="s">
        <v>51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 x14ac:dyDescent="0.2">
      <c r="B17" s="11" t="s">
        <v>52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 x14ac:dyDescent="0.2">
      <c r="B18" s="10" t="s">
        <v>53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1</v>
      </c>
      <c r="D21" s="4" t="s">
        <v>2</v>
      </c>
      <c r="E21" s="3" t="s">
        <v>3</v>
      </c>
      <c r="F21" s="4" t="s">
        <v>4</v>
      </c>
      <c r="G21" s="3" t="s">
        <v>5</v>
      </c>
      <c r="H21" s="4" t="s">
        <v>6</v>
      </c>
      <c r="I21" s="3" t="s">
        <v>7</v>
      </c>
      <c r="J21" s="4" t="s">
        <v>8</v>
      </c>
      <c r="K21" s="3" t="s">
        <v>9</v>
      </c>
      <c r="L21" s="4" t="s">
        <v>10</v>
      </c>
      <c r="M21" s="3" t="s">
        <v>11</v>
      </c>
      <c r="N21" s="4" t="s">
        <v>12</v>
      </c>
      <c r="O21" s="13" t="s">
        <v>13</v>
      </c>
    </row>
    <row r="22" spans="2:15" ht="18" customHeight="1" x14ac:dyDescent="0.2">
      <c r="B22" s="14" t="s">
        <v>54</v>
      </c>
      <c r="C22" s="18">
        <f t="shared" ref="C22:N22" si="2">SUM(C4:C12)</f>
        <v>174</v>
      </c>
      <c r="D22" s="18">
        <f t="shared" si="2"/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 x14ac:dyDescent="0.2">
      <c r="B23" s="15" t="s">
        <v>55</v>
      </c>
      <c r="C23" s="19">
        <f t="shared" ref="C23:N23" si="3">SUM(C14:C20)</f>
        <v>68</v>
      </c>
      <c r="D23" s="20">
        <f t="shared" si="3"/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40</v>
      </c>
      <c r="C25" s="24">
        <f t="shared" ref="C25:N25" si="4">SUM(C22:C23)</f>
        <v>242</v>
      </c>
      <c r="D25" s="25">
        <f t="shared" si="4"/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56</v>
      </c>
      <c r="C27" s="31">
        <f t="shared" ref="C27:N27" si="5">C22/C25</f>
        <v>0.71900826446280997</v>
      </c>
      <c r="D27" s="32">
        <f t="shared" si="5"/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 x14ac:dyDescent="0.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</sheetData>
  <mergeCells count="4">
    <mergeCell ref="B3:O3"/>
    <mergeCell ref="B13:O13"/>
    <mergeCell ref="K1:O1"/>
    <mergeCell ref="B90:O9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O78"/>
  <sheetViews>
    <sheetView showGridLines="0" workbookViewId="0">
      <selection activeCell="K1" sqref="K1:O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3">
      <c r="B1" s="83" t="s">
        <v>60</v>
      </c>
      <c r="C1" s="84"/>
      <c r="D1" s="84"/>
      <c r="E1" s="84"/>
      <c r="F1" s="84"/>
      <c r="G1" s="84"/>
      <c r="H1" s="84"/>
      <c r="I1" s="84"/>
      <c r="J1" s="84"/>
      <c r="K1" s="78"/>
      <c r="L1" s="74"/>
      <c r="M1" s="74"/>
      <c r="N1" s="74"/>
      <c r="O1" s="74"/>
    </row>
    <row r="2" spans="2:15" s="2" customFormat="1" ht="24" customHeight="1" x14ac:dyDescent="0.2">
      <c r="B2" s="6" t="s">
        <v>23</v>
      </c>
      <c r="C2" s="7" t="s">
        <v>1</v>
      </c>
      <c r="D2" s="8" t="s">
        <v>2</v>
      </c>
      <c r="E2" s="7" t="s">
        <v>3</v>
      </c>
      <c r="F2" s="8" t="s">
        <v>4</v>
      </c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  <c r="L2" s="8" t="s">
        <v>10</v>
      </c>
      <c r="M2" s="7" t="s">
        <v>11</v>
      </c>
      <c r="N2" s="8" t="s">
        <v>12</v>
      </c>
      <c r="O2" s="9" t="s">
        <v>13</v>
      </c>
    </row>
    <row r="3" spans="2:15" s="2" customFormat="1" ht="18" customHeight="1" x14ac:dyDescent="0.2">
      <c r="B3" s="65" t="s">
        <v>41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42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 t="shared" ref="O4:O12" si="0">(N4-M4)/M4</f>
        <v>0.48888888888888887</v>
      </c>
    </row>
    <row r="5" spans="2:15" ht="18" customHeight="1" x14ac:dyDescent="0.2">
      <c r="B5" s="11" t="s">
        <v>43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si="0"/>
        <v>-0.13074204946996468</v>
      </c>
    </row>
    <row r="6" spans="2:15" ht="18" customHeight="1" x14ac:dyDescent="0.2">
      <c r="B6" s="10" t="s">
        <v>25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 x14ac:dyDescent="0.2">
      <c r="B7" s="11" t="s">
        <v>44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 x14ac:dyDescent="0.2">
      <c r="B8" s="10" t="s">
        <v>45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 x14ac:dyDescent="0.2">
      <c r="B9" s="11" t="s">
        <v>46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 x14ac:dyDescent="0.2">
      <c r="B10" s="10" t="s">
        <v>47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 x14ac:dyDescent="0.2">
      <c r="B11" s="11" t="s">
        <v>48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 x14ac:dyDescent="0.2">
      <c r="B13" s="12"/>
      <c r="C13" s="3" t="s">
        <v>1</v>
      </c>
      <c r="D13" s="4" t="s">
        <v>2</v>
      </c>
      <c r="E13" s="3" t="s">
        <v>3</v>
      </c>
      <c r="F13" s="4" t="s">
        <v>4</v>
      </c>
      <c r="G13" s="3" t="s">
        <v>5</v>
      </c>
      <c r="H13" s="4" t="s">
        <v>6</v>
      </c>
      <c r="I13" s="3" t="s">
        <v>7</v>
      </c>
      <c r="J13" s="4" t="s">
        <v>8</v>
      </c>
      <c r="K13" s="3" t="s">
        <v>9</v>
      </c>
      <c r="L13" s="4" t="s">
        <v>10</v>
      </c>
      <c r="M13" s="3" t="s">
        <v>11</v>
      </c>
      <c r="N13" s="4" t="s">
        <v>12</v>
      </c>
      <c r="O13" s="13" t="s">
        <v>13</v>
      </c>
    </row>
    <row r="14" spans="2:15" ht="18" customHeight="1" x14ac:dyDescent="0.2">
      <c r="B14" s="14" t="s">
        <v>54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 x14ac:dyDescent="0.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 x14ac:dyDescent="0.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 x14ac:dyDescent="0.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</sheetData>
  <mergeCells count="4">
    <mergeCell ref="B3:O3"/>
    <mergeCell ref="B1:J1"/>
    <mergeCell ref="K1:O1"/>
    <mergeCell ref="B76:O78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63FC-80A1-174F-B70C-3743E01D41FC}">
  <sheetPr>
    <tabColor theme="3"/>
  </sheetPr>
  <dimension ref="B2"/>
  <sheetViews>
    <sheetView showGridLines="0" workbookViewId="0">
      <selection activeCell="L20" sqref="L20"/>
    </sheetView>
  </sheetViews>
  <sheetFormatPr baseColWidth="10" defaultRowHeight="16" x14ac:dyDescent="0.2"/>
  <cols>
    <col min="1" max="1" width="2" customWidth="1"/>
    <col min="2" max="2" width="75.6640625" customWidth="1"/>
  </cols>
  <sheetData>
    <row r="2" spans="2:2" ht="152" customHeight="1" x14ac:dyDescent="0.2">
      <c r="B2" s="8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des métriques marketing</vt:lpstr>
      <vt:lpstr>Portée des médias</vt:lpstr>
      <vt:lpstr>Clients générés</vt:lpstr>
      <vt:lpstr>Prospects générés</vt:lpstr>
      <vt:lpstr>Visites Web générées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2016-06-01T01:42:25Z</dcterms:created>
  <dcterms:modified xsi:type="dcterms:W3CDTF">2025-01-31T21:53:14Z</dcterms:modified>
</cp:coreProperties>
</file>