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001\DTP\FR\-content-monthly-marketing-report-templates\"/>
    </mc:Choice>
  </mc:AlternateContent>
  <xr:revisionPtr revIDLastSave="0" documentId="13_ncr:1_{8236D639-168E-4F6F-8FAD-CDB833B5C93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XEMPLE - Rapport mensuel numér" sheetId="1" r:id="rId1"/>
    <sheet name="VIERGE - Rapport mensuel numéri" sheetId="6" r:id="rId2"/>
    <sheet name="- Exclusion de responsabilité -" sheetId="5" r:id="rId3"/>
  </sheets>
  <externalReferences>
    <externalReference r:id="rId4"/>
  </externalReferences>
  <definedNames>
    <definedName name="_xlnm.Print_Area" localSheetId="0">'EXEMPLE - Rapport mensuel numér'!$B$1:$N$48</definedName>
    <definedName name="_xlnm.Print_Area" localSheetId="1">'VIERGE - Rapport mensuel numéri'!$B$1:$N$49</definedName>
    <definedName name="Priority">#REF!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D16" i="1"/>
  <c r="E16" i="1"/>
  <c r="C26" i="1"/>
  <c r="D26" i="1"/>
  <c r="E26" i="1"/>
  <c r="E27" i="6"/>
  <c r="N49" i="6"/>
  <c r="M49" i="6"/>
  <c r="L49" i="6"/>
  <c r="K49" i="6"/>
  <c r="J49" i="6"/>
  <c r="I49" i="6"/>
  <c r="H49" i="6"/>
  <c r="G49" i="6"/>
  <c r="F49" i="6"/>
  <c r="E49" i="6"/>
  <c r="D49" i="6"/>
  <c r="C49" i="6"/>
  <c r="N39" i="6"/>
  <c r="M39" i="6"/>
  <c r="L39" i="6"/>
  <c r="K39" i="6"/>
  <c r="J39" i="6"/>
  <c r="I39" i="6"/>
  <c r="H39" i="6"/>
  <c r="G39" i="6"/>
  <c r="F39" i="6"/>
  <c r="E39" i="6"/>
  <c r="D39" i="6"/>
  <c r="C39" i="6"/>
  <c r="I27" i="6"/>
  <c r="H27" i="6"/>
  <c r="G27" i="6"/>
  <c r="F27" i="6"/>
  <c r="D27" i="6"/>
  <c r="C27" i="6"/>
  <c r="J17" i="6"/>
  <c r="K17" i="6"/>
  <c r="G5" i="6"/>
  <c r="I17" i="6"/>
  <c r="H17" i="6"/>
  <c r="G17" i="6"/>
  <c r="F17" i="6"/>
  <c r="D17" i="6"/>
  <c r="C17" i="6"/>
  <c r="E17" i="6"/>
  <c r="K16" i="6"/>
  <c r="K15" i="6"/>
  <c r="K14" i="6"/>
  <c r="K13" i="6"/>
  <c r="C5" i="6"/>
  <c r="K13" i="1"/>
  <c r="K14" i="1"/>
  <c r="K15" i="1"/>
  <c r="K12" i="1"/>
  <c r="K5" i="6"/>
  <c r="C38" i="1"/>
  <c r="D38" i="1"/>
  <c r="E38" i="1"/>
  <c r="F38" i="1"/>
  <c r="G38" i="1"/>
  <c r="H38" i="1"/>
  <c r="I38" i="1"/>
  <c r="J38" i="1"/>
  <c r="K38" i="1"/>
  <c r="L38" i="1"/>
  <c r="M38" i="1"/>
  <c r="N38" i="1"/>
  <c r="C48" i="1"/>
  <c r="D48" i="1"/>
  <c r="E48" i="1"/>
  <c r="F48" i="1"/>
  <c r="G48" i="1"/>
  <c r="H48" i="1"/>
  <c r="I48" i="1"/>
  <c r="J48" i="1"/>
  <c r="K48" i="1"/>
  <c r="L48" i="1"/>
  <c r="M48" i="1"/>
  <c r="N48" i="1"/>
  <c r="I16" i="1"/>
  <c r="J16" i="1"/>
  <c r="I26" i="1"/>
  <c r="C4" i="1"/>
  <c r="E12" i="1"/>
  <c r="E13" i="1"/>
  <c r="E14" i="1"/>
  <c r="E15" i="1"/>
  <c r="E19" i="1"/>
  <c r="E20" i="1"/>
  <c r="E21" i="1"/>
  <c r="E22" i="1"/>
  <c r="E23" i="1"/>
  <c r="E24" i="1"/>
  <c r="E25" i="1"/>
  <c r="H16" i="1"/>
  <c r="F26" i="1"/>
  <c r="G26" i="1"/>
  <c r="H26" i="1"/>
  <c r="F16" i="1"/>
  <c r="G16" i="1"/>
  <c r="K16" i="1"/>
  <c r="G4" i="1"/>
  <c r="K4" i="1"/>
</calcChain>
</file>

<file path=xl/sharedStrings.xml><?xml version="1.0" encoding="utf-8"?>
<sst xmlns="http://schemas.openxmlformats.org/spreadsheetml/2006/main" count="161" uniqueCount="44">
  <si>
    <t>IMPRESSIONS</t>
  </si>
  <si>
    <t>BUDGET</t>
  </si>
  <si>
    <t>MODÈLE DE RAPPORT MENSUEL SUR LE MARKETING NUMÉRIQUE</t>
  </si>
  <si>
    <t>VISITES CE MOIS-CI</t>
  </si>
  <si>
    <t xml:space="preserve">ROI MOYEN </t>
  </si>
  <si>
    <t>REVENUS CE MOIS-CI</t>
  </si>
  <si>
    <t>MÉDIAS PAYANTS</t>
  </si>
  <si>
    <t>MÉDIAS ORGANIQUES</t>
  </si>
  <si>
    <t>VISITES</t>
  </si>
  <si>
    <t>OBJECTIF DE NB DE VISITES</t>
  </si>
  <si>
    <t>% DE RÉALISATION DE L’OBJECTIF</t>
  </si>
  <si>
    <t>COMMANDES PASSÉES</t>
  </si>
  <si>
    <t>INSCRIPTIONS</t>
  </si>
  <si>
    <t>CHIFFRE D’AFFAIRES</t>
  </si>
  <si>
    <t>RETOUR SUR INVESTISSEMENT</t>
  </si>
  <si>
    <t>Bannières publicitaires</t>
  </si>
  <si>
    <t>Publicités mobiles</t>
  </si>
  <si>
    <t>Recherche (payant)</t>
  </si>
  <si>
    <t>Réseaux sociaux (payant)</t>
  </si>
  <si>
    <t>TOTAL POUR LES MÉDIAS PAYANTS</t>
  </si>
  <si>
    <t>Bannières (partenaire)</t>
  </si>
  <si>
    <t>Bannières (site Web)</t>
  </si>
  <si>
    <t>Trafic direct</t>
  </si>
  <si>
    <t>E-mail</t>
  </si>
  <si>
    <t>Domaines de renvoi</t>
  </si>
  <si>
    <t>Recherche (organique)</t>
  </si>
  <si>
    <t>Réseaux sociaux (organique)</t>
  </si>
  <si>
    <t>TOTAL POUR LES MÉDIAS ORGANIQUES</t>
  </si>
  <si>
    <t>VISITES PAR MOIS</t>
  </si>
  <si>
    <t>MARS</t>
  </si>
  <si>
    <t>MAI</t>
  </si>
  <si>
    <t>JUIN</t>
  </si>
  <si>
    <t>AOÛT</t>
  </si>
  <si>
    <t>CLIQUER ICI POUR CRÉER DANS SMARTSHEET</t>
  </si>
  <si>
    <t xml:space="preserve">L’utilisateur doit saisir des données dans les tableaux ci-dessous.  Ne remplissez que les cellules non grisées. 
Les cellules grisées contiennent des formules qui renseignent automatiquement les données et les graphiques du tableau de bord. 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</si>
  <si>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</si>
  <si>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FÉVR</t>
  </si>
  <si>
    <t>AVR</t>
  </si>
  <si>
    <t>JUILL</t>
  </si>
  <si>
    <t>SEPT</t>
  </si>
  <si>
    <t>OCT</t>
  </si>
  <si>
    <t>NOV</t>
  </si>
  <si>
    <t>DÉC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</si>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</sst>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22"/>
      <color theme="0"/>
      <name val="Century Gothic"/>
      <family val="1"/>
    </font>
    <font>
      <sz val="18"/>
      <color theme="1" tint="0.249977111117893"/>
      <name val="Century Gothic"/>
      <family val="1"/>
    </font>
    <font>
      <sz val="14"/>
      <color theme="1"/>
      <name val="Century Gothic"/>
      <family val="1"/>
    </font>
    <font>
      <b/>
      <sz val="28"/>
      <color theme="1" tint="0.34998626667073579"/>
      <name val="Century Gothic"/>
      <family val="1"/>
    </font>
    <font>
      <sz val="16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darkDown">
        <fgColor theme="0" tint="-0.14996795556505021"/>
        <bgColor theme="0" tint="-0.24994659260841701"/>
      </patternFill>
    </fill>
    <fill>
      <patternFill patternType="solid">
        <fgColor rgb="FF00BD32"/>
        <bgColor indexed="64"/>
      </patternFill>
    </fill>
    <fill>
      <patternFill patternType="solid">
        <fgColor rgb="FF008D95"/>
        <bgColor indexed="64"/>
      </patternFill>
    </fill>
    <fill>
      <patternFill patternType="solid">
        <fgColor rgb="FFCD384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AE964B"/>
        <bgColor indexed="64"/>
      </patternFill>
    </fill>
    <fill>
      <patternFill patternType="solid">
        <fgColor rgb="FF8CB5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407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D5D9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horizontal="left" vertical="center" wrapText="1" indent="1"/>
    </xf>
    <xf numFmtId="1" fontId="8" fillId="0" borderId="0" xfId="0" applyNumberFormat="1" applyFont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3" fontId="8" fillId="4" borderId="3" xfId="0" applyNumberFormat="1" applyFont="1" applyFill="1" applyBorder="1" applyAlignment="1">
      <alignment horizontal="left" vertical="center" wrapText="1" indent="1"/>
    </xf>
    <xf numFmtId="9" fontId="8" fillId="4" borderId="3" xfId="1" applyFont="1" applyFill="1" applyBorder="1" applyAlignment="1">
      <alignment horizontal="left" vertical="center" wrapText="1" indent="1"/>
    </xf>
    <xf numFmtId="3" fontId="8" fillId="5" borderId="5" xfId="0" applyNumberFormat="1" applyFont="1" applyFill="1" applyBorder="1" applyAlignment="1">
      <alignment horizontal="left" vertical="center" wrapText="1" indent="1"/>
    </xf>
    <xf numFmtId="9" fontId="8" fillId="5" borderId="5" xfId="1" applyFont="1" applyFill="1" applyBorder="1" applyAlignment="1">
      <alignment horizontal="left" vertical="center" wrapText="1" indent="1"/>
    </xf>
    <xf numFmtId="164" fontId="8" fillId="5" borderId="5" xfId="0" applyNumberFormat="1" applyFont="1" applyFill="1" applyBorder="1" applyAlignment="1">
      <alignment horizontal="left" vertical="center" wrapText="1" indent="1"/>
    </xf>
    <xf numFmtId="3" fontId="8" fillId="5" borderId="3" xfId="0" applyNumberFormat="1" applyFont="1" applyFill="1" applyBorder="1" applyAlignment="1">
      <alignment horizontal="left" vertical="center" wrapText="1" indent="1"/>
    </xf>
    <xf numFmtId="9" fontId="8" fillId="5" borderId="3" xfId="1" applyFont="1" applyFill="1" applyBorder="1" applyAlignment="1">
      <alignment horizontal="left" vertical="center" wrapText="1" indent="1"/>
    </xf>
    <xf numFmtId="164" fontId="8" fillId="5" borderId="3" xfId="0" applyNumberFormat="1" applyFont="1" applyFill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left" vertical="center" wrapText="1" indent="1"/>
    </xf>
    <xf numFmtId="9" fontId="7" fillId="6" borderId="3" xfId="1" applyFont="1" applyFill="1" applyBorder="1" applyAlignment="1">
      <alignment horizontal="left" vertical="center" wrapText="1" indent="1"/>
    </xf>
    <xf numFmtId="164" fontId="7" fillId="6" borderId="3" xfId="2" applyNumberFormat="1" applyFont="1" applyFill="1" applyBorder="1" applyAlignment="1">
      <alignment horizontal="left" vertical="center" wrapText="1" indent="1"/>
    </xf>
    <xf numFmtId="164" fontId="7" fillId="6" borderId="3" xfId="0" applyNumberFormat="1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  <xf numFmtId="3" fontId="7" fillId="6" borderId="1" xfId="0" applyNumberFormat="1" applyFont="1" applyFill="1" applyBorder="1" applyAlignment="1">
      <alignment horizontal="left" vertical="center" wrapText="1" indent="1"/>
    </xf>
    <xf numFmtId="3" fontId="8" fillId="5" borderId="1" xfId="0" applyNumberFormat="1" applyFont="1" applyFill="1" applyBorder="1" applyAlignment="1">
      <alignment horizontal="left" vertical="center" wrapText="1" indent="1"/>
    </xf>
    <xf numFmtId="0" fontId="10" fillId="0" borderId="0" xfId="5"/>
    <xf numFmtId="0" fontId="3" fillId="0" borderId="7" xfId="5" applyFont="1" applyBorder="1" applyAlignment="1">
      <alignment horizontal="left" vertical="center" wrapText="1" indent="2"/>
    </xf>
    <xf numFmtId="0" fontId="8" fillId="7" borderId="0" xfId="0" applyFont="1" applyFill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8" fillId="7" borderId="11" xfId="0" applyFont="1" applyFill="1" applyBorder="1" applyAlignment="1">
      <alignment horizontal="left" vertical="center" wrapText="1" indent="1"/>
    </xf>
    <xf numFmtId="0" fontId="8" fillId="7" borderId="12" xfId="0" applyFont="1" applyFill="1" applyBorder="1" applyAlignment="1">
      <alignment horizontal="left" vertical="center" wrapText="1" indent="1"/>
    </xf>
    <xf numFmtId="0" fontId="8" fillId="7" borderId="13" xfId="0" applyFont="1" applyFill="1" applyBorder="1" applyAlignment="1">
      <alignment horizontal="left" vertical="center" wrapText="1" indent="1"/>
    </xf>
    <xf numFmtId="0" fontId="8" fillId="7" borderId="14" xfId="0" applyFont="1" applyFill="1" applyBorder="1" applyAlignment="1">
      <alignment horizontal="left" vertical="center" wrapText="1" indent="1"/>
    </xf>
    <xf numFmtId="0" fontId="8" fillId="7" borderId="15" xfId="0" applyFont="1" applyFill="1" applyBorder="1" applyAlignment="1">
      <alignment horizontal="left" vertical="center" wrapText="1" indent="1"/>
    </xf>
    <xf numFmtId="0" fontId="8" fillId="7" borderId="16" xfId="0" applyFont="1" applyFill="1" applyBorder="1" applyAlignment="1">
      <alignment horizontal="left" vertical="center" wrapText="1" indent="1"/>
    </xf>
    <xf numFmtId="0" fontId="8" fillId="7" borderId="17" xfId="0" applyFont="1" applyFill="1" applyBorder="1" applyAlignment="1">
      <alignment horizontal="left" vertical="center" wrapText="1" indent="1"/>
    </xf>
    <xf numFmtId="0" fontId="8" fillId="7" borderId="18" xfId="0" applyFont="1" applyFill="1" applyBorder="1" applyAlignment="1">
      <alignment horizontal="left" vertical="center" wrapText="1" indent="1"/>
    </xf>
    <xf numFmtId="164" fontId="8" fillId="4" borderId="10" xfId="0" applyNumberFormat="1" applyFont="1" applyFill="1" applyBorder="1" applyAlignment="1">
      <alignment horizontal="left" vertical="center" wrapText="1" indent="1"/>
    </xf>
    <xf numFmtId="164" fontId="7" fillId="6" borderId="10" xfId="2" applyNumberFormat="1" applyFont="1" applyFill="1" applyBorder="1" applyAlignment="1">
      <alignment horizontal="left" vertical="center" wrapText="1" indent="1"/>
    </xf>
    <xf numFmtId="9" fontId="8" fillId="6" borderId="9" xfId="1" applyFont="1" applyFill="1" applyBorder="1" applyAlignment="1">
      <alignment horizontal="left" vertical="center" wrapText="1" indent="1"/>
    </xf>
    <xf numFmtId="9" fontId="7" fillId="6" borderId="9" xfId="1" applyFont="1" applyFill="1" applyBorder="1" applyAlignment="1">
      <alignment horizontal="left" vertical="center" wrapText="1" indent="1"/>
    </xf>
    <xf numFmtId="0" fontId="12" fillId="0" borderId="0" xfId="0" applyFont="1"/>
    <xf numFmtId="0" fontId="11" fillId="3" borderId="19" xfId="0" applyFont="1" applyFill="1" applyBorder="1" applyAlignment="1">
      <alignment vertical="center"/>
    </xf>
    <xf numFmtId="0" fontId="7" fillId="0" borderId="19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12" fillId="0" borderId="19" xfId="0" applyFont="1" applyBorder="1"/>
    <xf numFmtId="0" fontId="14" fillId="0" borderId="0" xfId="0" applyFont="1"/>
    <xf numFmtId="0" fontId="14" fillId="0" borderId="0" xfId="0" applyFont="1" applyAlignment="1">
      <alignment horizontal="left" indent="3"/>
    </xf>
    <xf numFmtId="0" fontId="9" fillId="11" borderId="3" xfId="0" applyFont="1" applyFill="1" applyBorder="1" applyAlignment="1">
      <alignment horizontal="left" vertical="center" wrapText="1" indent="1"/>
    </xf>
    <xf numFmtId="0" fontId="9" fillId="12" borderId="3" xfId="0" applyFont="1" applyFill="1" applyBorder="1" applyAlignment="1">
      <alignment horizontal="left" vertical="center" wrapText="1" indent="1"/>
    </xf>
    <xf numFmtId="0" fontId="9" fillId="13" borderId="3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left" vertical="center" wrapText="1" indent="1"/>
    </xf>
    <xf numFmtId="0" fontId="9" fillId="14" borderId="3" xfId="0" applyFont="1" applyFill="1" applyBorder="1" applyAlignment="1">
      <alignment horizontal="left" vertical="center" wrapText="1" indent="1"/>
    </xf>
    <xf numFmtId="0" fontId="9" fillId="15" borderId="3" xfId="0" applyFont="1" applyFill="1" applyBorder="1" applyAlignment="1">
      <alignment horizontal="left" vertical="center" wrapText="1" indent="1"/>
    </xf>
    <xf numFmtId="0" fontId="9" fillId="16" borderId="3" xfId="0" applyFont="1" applyFill="1" applyBorder="1" applyAlignment="1">
      <alignment horizontal="left" vertical="center" wrapText="1" indent="1"/>
    </xf>
    <xf numFmtId="0" fontId="9" fillId="18" borderId="3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 indent="1"/>
    </xf>
    <xf numFmtId="0" fontId="9" fillId="17" borderId="2" xfId="0" applyFont="1" applyFill="1" applyBorder="1" applyAlignment="1">
      <alignment horizontal="left" vertical="center" wrapText="1" indent="1"/>
    </xf>
    <xf numFmtId="0" fontId="9" fillId="17" borderId="5" xfId="0" applyFont="1" applyFill="1" applyBorder="1" applyAlignment="1">
      <alignment horizontal="left" vertical="center" wrapText="1" indent="1"/>
    </xf>
    <xf numFmtId="0" fontId="9" fillId="19" borderId="3" xfId="0" applyFont="1" applyFill="1" applyBorder="1" applyAlignment="1">
      <alignment horizontal="left" vertical="center" wrapText="1" indent="1"/>
    </xf>
    <xf numFmtId="3" fontId="8" fillId="0" borderId="5" xfId="0" applyNumberFormat="1" applyFont="1" applyBorder="1" applyAlignment="1">
      <alignment horizontal="left" vertical="center" wrapText="1" indent="1"/>
    </xf>
    <xf numFmtId="9" fontId="8" fillId="0" borderId="5" xfId="1" applyFont="1" applyFill="1" applyBorder="1" applyAlignment="1">
      <alignment horizontal="left" vertical="center" wrapText="1" indent="1"/>
    </xf>
    <xf numFmtId="164" fontId="8" fillId="0" borderId="5" xfId="0" applyNumberFormat="1" applyFont="1" applyBorder="1" applyAlignment="1">
      <alignment horizontal="left" vertical="center" wrapText="1" indent="1"/>
    </xf>
    <xf numFmtId="3" fontId="8" fillId="0" borderId="3" xfId="0" applyNumberFormat="1" applyFont="1" applyBorder="1" applyAlignment="1">
      <alignment horizontal="left" vertical="center" wrapText="1" indent="1"/>
    </xf>
    <xf numFmtId="9" fontId="8" fillId="0" borderId="3" xfId="1" applyFont="1" applyFill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10" xfId="0" applyNumberFormat="1" applyFont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left" vertical="center" wrapText="1" indent="1"/>
    </xf>
    <xf numFmtId="0" fontId="8" fillId="20" borderId="19" xfId="0" applyFont="1" applyFill="1" applyBorder="1" applyAlignment="1">
      <alignment horizontal="left" vertical="center" wrapText="1" indent="1"/>
    </xf>
    <xf numFmtId="0" fontId="8" fillId="20" borderId="0" xfId="0" applyFont="1" applyFill="1" applyAlignment="1">
      <alignment horizontal="left" vertical="center" wrapText="1" indent="1"/>
    </xf>
    <xf numFmtId="0" fontId="7" fillId="20" borderId="0" xfId="0" applyFont="1" applyFill="1" applyAlignment="1">
      <alignment horizontal="left" vertical="center" wrapText="1" indent="1"/>
    </xf>
    <xf numFmtId="0" fontId="13" fillId="20" borderId="0" xfId="0" applyFont="1" applyFill="1"/>
    <xf numFmtId="0" fontId="12" fillId="20" borderId="0" xfId="0" applyFont="1" applyFill="1"/>
    <xf numFmtId="0" fontId="18" fillId="8" borderId="0" xfId="6" applyFont="1" applyFill="1" applyAlignment="1">
      <alignment horizontal="center" vertical="center"/>
    </xf>
    <xf numFmtId="0" fontId="17" fillId="20" borderId="0" xfId="0" applyFont="1" applyFill="1" applyAlignment="1">
      <alignment horizontal="center" vertical="top" wrapText="1"/>
    </xf>
    <xf numFmtId="164" fontId="16" fillId="0" borderId="0" xfId="0" applyNumberFormat="1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0" fontId="15" fillId="0" borderId="19" xfId="0" applyFont="1" applyBorder="1" applyAlignment="1">
      <alignment horizontal="left" vertical="top" wrapText="1"/>
    </xf>
  </cellXfs>
  <cellStyles count="7">
    <cellStyle name="Currency" xfId="2" builtinId="4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A241751D-D0D7-DE47-B9C3-03500BA55A39}"/>
    <cellStyle name="Percent" xfId="1" builtinId="5"/>
  </cellStyles>
  <dxfs count="0"/>
  <tableStyles count="0" defaultTableStyle="TableStyleMedium9" defaultPivotStyle="PivotStyleMedium7"/>
  <colors>
    <mruColors>
      <color rgb="FF2FB593"/>
      <color rgb="FFCD384F"/>
      <color rgb="FF008D95"/>
      <color rgb="FF7D5D9F"/>
      <color rgb="FF334075"/>
      <color rgb="FF8CB531"/>
      <color rgb="FFAE964B"/>
      <color rgb="FFED7C00"/>
      <color rgb="FF007C85"/>
      <color rgb="FF6A3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7C-D740-AB55-9393ECF01FE4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7C-D740-AB55-9393ECF01FE4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97C-D740-AB55-9393ECF01FE4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'EXEMPLE - Rapport mensuel numér'!$B$12:$B$15</c:f>
              <c:strCache>
                <c:ptCount val="4"/>
                <c:pt idx="0">
                  <c:v>Bannières publicitaires</c:v>
                </c:pt>
                <c:pt idx="1">
                  <c:v>Publicités mobiles</c:v>
                </c:pt>
                <c:pt idx="2">
                  <c:v>Recherche (payant)</c:v>
                </c:pt>
                <c:pt idx="3">
                  <c:v>Réseaux sociaux (payant)</c:v>
                </c:pt>
              </c:strCache>
            </c:strRef>
          </c:cat>
          <c:val>
            <c:numRef>
              <c:f>'EXEMPLE - Rapport mensuel numér'!$C$12:$C$15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7C-D740-AB55-9393ECF01FE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97C-D740-AB55-9393ECF01F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97C-D740-AB55-9393ECF01F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97C-D740-AB55-9393ECF01F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'EXEMPLE - Rapport mensuel numér'!$B$12:$B$15</c:f>
              <c:strCache>
                <c:ptCount val="4"/>
                <c:pt idx="0">
                  <c:v>Bannières publicitaires</c:v>
                </c:pt>
                <c:pt idx="1">
                  <c:v>Publicités mobiles</c:v>
                </c:pt>
                <c:pt idx="2">
                  <c:v>Recherche (payant)</c:v>
                </c:pt>
                <c:pt idx="3">
                  <c:v>Réseaux sociaux (payant)</c:v>
                </c:pt>
              </c:strCache>
            </c:strRef>
          </c:cat>
          <c:val>
            <c:numRef>
              <c:f>'EXEMPLE - Rapport mensuel numér'!$C$12:$C$15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97C-D740-AB55-9393ECF01FE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B13-E74F-AA2D-5974E9480083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B13-E74F-AA2D-5974E9480083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B13-E74F-AA2D-5974E9480083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B13-E74F-AA2D-5974E9480083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B13-E74F-AA2D-5974E9480083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B13-E74F-AA2D-5974E9480083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B13-E74F-AA2D-5974E94800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13-E74F-AA2D-5974E94800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78791153418851"/>
                      <c:h val="0.1486111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B13-E74F-AA2D-5974E94800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B13-E74F-AA2D-5974E94800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B13-E74F-AA2D-5974E9480083}"/>
                </c:ext>
              </c:extLst>
            </c:dLbl>
            <c:dLbl>
              <c:idx val="4"/>
              <c:layout>
                <c:manualLayout>
                  <c:x val="1.85951139261042E-2"/>
                  <c:y val="1.8382352941176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602510652601"/>
                      <c:h val="0.13669117647058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B13-E74F-AA2D-5974E9480083}"/>
                </c:ext>
              </c:extLst>
            </c:dLbl>
            <c:dLbl>
              <c:idx val="5"/>
              <c:layout>
                <c:manualLayout>
                  <c:x val="4.8573631457208929E-2"/>
                  <c:y val="1.70069143142821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090985253674438"/>
                      <c:h val="0.1336310639741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B13-E74F-AA2D-5974E9480083}"/>
                </c:ext>
              </c:extLst>
            </c:dLbl>
            <c:dLbl>
              <c:idx val="6"/>
              <c:layout>
                <c:manualLayout>
                  <c:x val="0.10671689361882963"/>
                  <c:y val="-1.27549904476226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293851953935"/>
                      <c:h val="0.108120859892513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B13-E74F-AA2D-5974E9480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'EXEMPLE - Rapport mensuel numér'!$B$19:$B$25</c:f>
              <c:strCache>
                <c:ptCount val="7"/>
                <c:pt idx="0">
                  <c:v>Bannières (partenaire)</c:v>
                </c:pt>
                <c:pt idx="1">
                  <c:v>Bannières (site Web)</c:v>
                </c:pt>
                <c:pt idx="2">
                  <c:v>Trafic direct</c:v>
                </c:pt>
                <c:pt idx="3">
                  <c:v>E-mail</c:v>
                </c:pt>
                <c:pt idx="4">
                  <c:v>Domaines de renvoi</c:v>
                </c:pt>
                <c:pt idx="5">
                  <c:v>Recherche (organique)</c:v>
                </c:pt>
                <c:pt idx="6">
                  <c:v>Réseaux sociaux (organique)</c:v>
                </c:pt>
              </c:strCache>
            </c:strRef>
          </c:cat>
          <c:val>
            <c:numRef>
              <c:f>'EXEMPLE - Rapport mensuel numér'!$C$19:$C$25</c:f>
              <c:numCache>
                <c:formatCode>#,##0</c:formatCode>
                <c:ptCount val="7"/>
                <c:pt idx="0">
                  <c:v>23966</c:v>
                </c:pt>
                <c:pt idx="1">
                  <c:v>23604</c:v>
                </c:pt>
                <c:pt idx="2">
                  <c:v>12766</c:v>
                </c:pt>
                <c:pt idx="3">
                  <c:v>21274</c:v>
                </c:pt>
                <c:pt idx="4">
                  <c:v>15556</c:v>
                </c:pt>
                <c:pt idx="5">
                  <c:v>7434</c:v>
                </c:pt>
                <c:pt idx="6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13-E74F-AA2D-5974E94800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'EXEMPLE - Rapport mensuel numér'!$B$34</c:f>
              <c:strCache>
                <c:ptCount val="1"/>
                <c:pt idx="0">
                  <c:v>Bannières publicitaires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numér'!$C$34:$N$34</c:f>
              <c:numCache>
                <c:formatCode>#,##0</c:formatCode>
                <c:ptCount val="12"/>
                <c:pt idx="0">
                  <c:v>1304</c:v>
                </c:pt>
                <c:pt idx="1">
                  <c:v>26663</c:v>
                </c:pt>
                <c:pt idx="2">
                  <c:v>20824</c:v>
                </c:pt>
                <c:pt idx="3">
                  <c:v>20615</c:v>
                </c:pt>
                <c:pt idx="4">
                  <c:v>22808</c:v>
                </c:pt>
                <c:pt idx="5">
                  <c:v>9443</c:v>
                </c:pt>
                <c:pt idx="6">
                  <c:v>25562</c:v>
                </c:pt>
                <c:pt idx="7">
                  <c:v>19129</c:v>
                </c:pt>
                <c:pt idx="8">
                  <c:v>15939</c:v>
                </c:pt>
                <c:pt idx="9">
                  <c:v>25976</c:v>
                </c:pt>
                <c:pt idx="10">
                  <c:v>14829</c:v>
                </c:pt>
                <c:pt idx="11">
                  <c:v>26346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EB40-9C8D-5D94D9A2B8CD}"/>
            </c:ext>
          </c:extLst>
        </c:ser>
        <c:ser>
          <c:idx val="1"/>
          <c:order val="1"/>
          <c:tx>
            <c:strRef>
              <c:f>'EXEMPLE - Rapport mensuel numér'!$B$35</c:f>
              <c:strCache>
                <c:ptCount val="1"/>
                <c:pt idx="0">
                  <c:v>Publicités mobiles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numér'!$C$35:$N$35</c:f>
              <c:numCache>
                <c:formatCode>#,##0</c:formatCode>
                <c:ptCount val="12"/>
                <c:pt idx="0">
                  <c:v>21285</c:v>
                </c:pt>
                <c:pt idx="1">
                  <c:v>3842</c:v>
                </c:pt>
                <c:pt idx="2">
                  <c:v>22524</c:v>
                </c:pt>
                <c:pt idx="3">
                  <c:v>9473</c:v>
                </c:pt>
                <c:pt idx="4">
                  <c:v>19812</c:v>
                </c:pt>
                <c:pt idx="5">
                  <c:v>15751</c:v>
                </c:pt>
                <c:pt idx="6">
                  <c:v>1999</c:v>
                </c:pt>
                <c:pt idx="7">
                  <c:v>16082</c:v>
                </c:pt>
                <c:pt idx="8">
                  <c:v>25148</c:v>
                </c:pt>
                <c:pt idx="9">
                  <c:v>19790</c:v>
                </c:pt>
                <c:pt idx="10">
                  <c:v>23346</c:v>
                </c:pt>
                <c:pt idx="11">
                  <c:v>24571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0-EB40-9C8D-5D94D9A2B8CD}"/>
            </c:ext>
          </c:extLst>
        </c:ser>
        <c:ser>
          <c:idx val="2"/>
          <c:order val="2"/>
          <c:tx>
            <c:strRef>
              <c:f>'EXEMPLE - Rapport mensuel numér'!$B$36</c:f>
              <c:strCache>
                <c:ptCount val="1"/>
                <c:pt idx="0">
                  <c:v>Recherche (payant)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numér'!$C$36:$N$36</c:f>
              <c:numCache>
                <c:formatCode>#,##0</c:formatCode>
                <c:ptCount val="12"/>
                <c:pt idx="0">
                  <c:v>7020</c:v>
                </c:pt>
                <c:pt idx="1">
                  <c:v>22565</c:v>
                </c:pt>
                <c:pt idx="2">
                  <c:v>19001</c:v>
                </c:pt>
                <c:pt idx="3">
                  <c:v>901</c:v>
                </c:pt>
                <c:pt idx="4">
                  <c:v>11112</c:v>
                </c:pt>
                <c:pt idx="5">
                  <c:v>31</c:v>
                </c:pt>
                <c:pt idx="6">
                  <c:v>2271</c:v>
                </c:pt>
                <c:pt idx="7">
                  <c:v>16151</c:v>
                </c:pt>
                <c:pt idx="8">
                  <c:v>2728</c:v>
                </c:pt>
                <c:pt idx="9">
                  <c:v>22990</c:v>
                </c:pt>
                <c:pt idx="10">
                  <c:v>20374</c:v>
                </c:pt>
                <c:pt idx="11">
                  <c:v>24490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0-EB40-9C8D-5D94D9A2B8CD}"/>
            </c:ext>
          </c:extLst>
        </c:ser>
        <c:ser>
          <c:idx val="3"/>
          <c:order val="3"/>
          <c:tx>
            <c:strRef>
              <c:f>'EXEMPLE - Rapport mensuel numér'!$B$37</c:f>
              <c:strCache>
                <c:ptCount val="1"/>
                <c:pt idx="0">
                  <c:v>Réseaux sociaux (payant)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numér'!$C$37:$N$37</c:f>
              <c:numCache>
                <c:formatCode>#,##0</c:formatCode>
                <c:ptCount val="12"/>
                <c:pt idx="0">
                  <c:v>9874</c:v>
                </c:pt>
                <c:pt idx="1">
                  <c:v>1275</c:v>
                </c:pt>
                <c:pt idx="2">
                  <c:v>16686</c:v>
                </c:pt>
                <c:pt idx="3">
                  <c:v>3846</c:v>
                </c:pt>
                <c:pt idx="4">
                  <c:v>4705</c:v>
                </c:pt>
                <c:pt idx="5">
                  <c:v>20554</c:v>
                </c:pt>
                <c:pt idx="6">
                  <c:v>13476</c:v>
                </c:pt>
                <c:pt idx="7">
                  <c:v>6255</c:v>
                </c:pt>
                <c:pt idx="8">
                  <c:v>21165</c:v>
                </c:pt>
                <c:pt idx="9">
                  <c:v>26770</c:v>
                </c:pt>
                <c:pt idx="10">
                  <c:v>3887</c:v>
                </c:pt>
                <c:pt idx="11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0-EB40-9C8D-5D94D9A2B8CD}"/>
            </c:ext>
          </c:extLst>
        </c:ser>
        <c:ser>
          <c:idx val="5"/>
          <c:order val="4"/>
          <c:tx>
            <c:strRef>
              <c:f>'EXEMPLE - Rapport mensuel numér'!$B$41</c:f>
              <c:strCache>
                <c:ptCount val="1"/>
                <c:pt idx="0">
                  <c:v>Bannières (partenaire)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numér'!$C$41:$N$41</c:f>
              <c:numCache>
                <c:formatCode>#,##0</c:formatCode>
                <c:ptCount val="12"/>
                <c:pt idx="0">
                  <c:v>5409</c:v>
                </c:pt>
                <c:pt idx="1">
                  <c:v>7643</c:v>
                </c:pt>
                <c:pt idx="2">
                  <c:v>7137</c:v>
                </c:pt>
                <c:pt idx="3">
                  <c:v>1336</c:v>
                </c:pt>
                <c:pt idx="4">
                  <c:v>10817</c:v>
                </c:pt>
                <c:pt idx="5">
                  <c:v>18751</c:v>
                </c:pt>
                <c:pt idx="6">
                  <c:v>20593</c:v>
                </c:pt>
                <c:pt idx="7">
                  <c:v>24271</c:v>
                </c:pt>
                <c:pt idx="8">
                  <c:v>22709</c:v>
                </c:pt>
                <c:pt idx="9">
                  <c:v>12616</c:v>
                </c:pt>
                <c:pt idx="10">
                  <c:v>25314</c:v>
                </c:pt>
                <c:pt idx="11">
                  <c:v>23966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0-EB40-9C8D-5D94D9A2B8CD}"/>
            </c:ext>
          </c:extLst>
        </c:ser>
        <c:ser>
          <c:idx val="6"/>
          <c:order val="5"/>
          <c:tx>
            <c:strRef>
              <c:f>'EXEMPLE - Rapport mensuel numér'!$B$42</c:f>
              <c:strCache>
                <c:ptCount val="1"/>
                <c:pt idx="0">
                  <c:v>Bannières (site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numér'!$C$42:$N$42</c:f>
              <c:numCache>
                <c:formatCode>#,##0</c:formatCode>
                <c:ptCount val="12"/>
                <c:pt idx="0">
                  <c:v>831</c:v>
                </c:pt>
                <c:pt idx="1">
                  <c:v>21131</c:v>
                </c:pt>
                <c:pt idx="2">
                  <c:v>17561</c:v>
                </c:pt>
                <c:pt idx="3">
                  <c:v>14747</c:v>
                </c:pt>
                <c:pt idx="4">
                  <c:v>5210</c:v>
                </c:pt>
                <c:pt idx="5">
                  <c:v>21365</c:v>
                </c:pt>
                <c:pt idx="6">
                  <c:v>8576</c:v>
                </c:pt>
                <c:pt idx="7">
                  <c:v>3941</c:v>
                </c:pt>
                <c:pt idx="8">
                  <c:v>2712</c:v>
                </c:pt>
                <c:pt idx="9">
                  <c:v>625</c:v>
                </c:pt>
                <c:pt idx="10">
                  <c:v>18480</c:v>
                </c:pt>
                <c:pt idx="11">
                  <c:v>23604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0-EB40-9C8D-5D94D9A2B8CD}"/>
            </c:ext>
          </c:extLst>
        </c:ser>
        <c:ser>
          <c:idx val="7"/>
          <c:order val="6"/>
          <c:tx>
            <c:strRef>
              <c:f>'EXEMPLE - Rapport mensuel numér'!$B$43</c:f>
              <c:strCache>
                <c:ptCount val="1"/>
                <c:pt idx="0">
                  <c:v>Trafic direct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numér'!$C$43:$N$43</c:f>
              <c:numCache>
                <c:formatCode>#,##0</c:formatCode>
                <c:ptCount val="12"/>
                <c:pt idx="0">
                  <c:v>1569</c:v>
                </c:pt>
                <c:pt idx="1">
                  <c:v>25969</c:v>
                </c:pt>
                <c:pt idx="2">
                  <c:v>7886</c:v>
                </c:pt>
                <c:pt idx="3">
                  <c:v>4104</c:v>
                </c:pt>
                <c:pt idx="4">
                  <c:v>17398</c:v>
                </c:pt>
                <c:pt idx="5">
                  <c:v>4916</c:v>
                </c:pt>
                <c:pt idx="6">
                  <c:v>6127</c:v>
                </c:pt>
                <c:pt idx="7">
                  <c:v>12493</c:v>
                </c:pt>
                <c:pt idx="8">
                  <c:v>12134</c:v>
                </c:pt>
                <c:pt idx="9">
                  <c:v>2190</c:v>
                </c:pt>
                <c:pt idx="10">
                  <c:v>14209</c:v>
                </c:pt>
                <c:pt idx="11">
                  <c:v>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0-EB40-9C8D-5D94D9A2B8CD}"/>
            </c:ext>
          </c:extLst>
        </c:ser>
        <c:ser>
          <c:idx val="8"/>
          <c:order val="7"/>
          <c:tx>
            <c:strRef>
              <c:f>'EXEMPLE - Rapport mensuel numér'!$B$44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numér'!$C$44:$N$44</c:f>
              <c:numCache>
                <c:formatCode>#,##0</c:formatCode>
                <c:ptCount val="12"/>
                <c:pt idx="0">
                  <c:v>17983</c:v>
                </c:pt>
                <c:pt idx="1">
                  <c:v>25468</c:v>
                </c:pt>
                <c:pt idx="2">
                  <c:v>14424</c:v>
                </c:pt>
                <c:pt idx="3">
                  <c:v>23807</c:v>
                </c:pt>
                <c:pt idx="4">
                  <c:v>26181</c:v>
                </c:pt>
                <c:pt idx="5">
                  <c:v>4797</c:v>
                </c:pt>
                <c:pt idx="6">
                  <c:v>23145</c:v>
                </c:pt>
                <c:pt idx="7">
                  <c:v>12005</c:v>
                </c:pt>
                <c:pt idx="8">
                  <c:v>7310</c:v>
                </c:pt>
                <c:pt idx="9">
                  <c:v>11778</c:v>
                </c:pt>
                <c:pt idx="10">
                  <c:v>1234</c:v>
                </c:pt>
                <c:pt idx="11">
                  <c:v>21274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C0-EB40-9C8D-5D94D9A2B8CD}"/>
            </c:ext>
          </c:extLst>
        </c:ser>
        <c:ser>
          <c:idx val="9"/>
          <c:order val="8"/>
          <c:tx>
            <c:strRef>
              <c:f>'EXEMPLE - Rapport mensuel numér'!$B$45</c:f>
              <c:strCache>
                <c:ptCount val="1"/>
                <c:pt idx="0">
                  <c:v>Domaines de renvoi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numér'!$C$45:$N$45</c:f>
              <c:numCache>
                <c:formatCode>#,##0</c:formatCode>
                <c:ptCount val="12"/>
                <c:pt idx="0">
                  <c:v>20676</c:v>
                </c:pt>
                <c:pt idx="1">
                  <c:v>12180</c:v>
                </c:pt>
                <c:pt idx="2">
                  <c:v>25103</c:v>
                </c:pt>
                <c:pt idx="3">
                  <c:v>18425</c:v>
                </c:pt>
                <c:pt idx="4">
                  <c:v>16306</c:v>
                </c:pt>
                <c:pt idx="5">
                  <c:v>3388</c:v>
                </c:pt>
                <c:pt idx="6">
                  <c:v>5742</c:v>
                </c:pt>
                <c:pt idx="7">
                  <c:v>1883</c:v>
                </c:pt>
                <c:pt idx="8">
                  <c:v>25974</c:v>
                </c:pt>
                <c:pt idx="9">
                  <c:v>8458</c:v>
                </c:pt>
                <c:pt idx="10">
                  <c:v>22349</c:v>
                </c:pt>
                <c:pt idx="11">
                  <c:v>15556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C0-EB40-9C8D-5D94D9A2B8CD}"/>
            </c:ext>
          </c:extLst>
        </c:ser>
        <c:ser>
          <c:idx val="10"/>
          <c:order val="9"/>
          <c:tx>
            <c:strRef>
              <c:f>'EXEMPLE - Rapport mensuel numér'!$B$46</c:f>
              <c:strCache>
                <c:ptCount val="1"/>
                <c:pt idx="0">
                  <c:v>Recherche (organique)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numér'!$C$46:$N$46</c:f>
              <c:numCache>
                <c:formatCode>#,##0</c:formatCode>
                <c:ptCount val="12"/>
                <c:pt idx="0">
                  <c:v>7567</c:v>
                </c:pt>
                <c:pt idx="1">
                  <c:v>7510</c:v>
                </c:pt>
                <c:pt idx="2">
                  <c:v>2970</c:v>
                </c:pt>
                <c:pt idx="3">
                  <c:v>14772</c:v>
                </c:pt>
                <c:pt idx="4">
                  <c:v>21839</c:v>
                </c:pt>
                <c:pt idx="5">
                  <c:v>8541</c:v>
                </c:pt>
                <c:pt idx="6">
                  <c:v>26009</c:v>
                </c:pt>
                <c:pt idx="7">
                  <c:v>4512</c:v>
                </c:pt>
                <c:pt idx="8">
                  <c:v>22258</c:v>
                </c:pt>
                <c:pt idx="9">
                  <c:v>3177</c:v>
                </c:pt>
                <c:pt idx="10">
                  <c:v>23035</c:v>
                </c:pt>
                <c:pt idx="11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C0-EB40-9C8D-5D94D9A2B8CD}"/>
            </c:ext>
          </c:extLst>
        </c:ser>
        <c:ser>
          <c:idx val="11"/>
          <c:order val="10"/>
          <c:tx>
            <c:strRef>
              <c:f>'EXEMPLE - Rapport mensuel numér'!$B$47</c:f>
              <c:strCache>
                <c:ptCount val="1"/>
                <c:pt idx="0">
                  <c:v>Réseaux sociaux (organique)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'EXEMPLE - Rapport mensuel numér'!$C$33:$N$33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'EXEMPLE - Rapport mensuel numér'!$C$47:$N$47</c:f>
              <c:numCache>
                <c:formatCode>#,##0</c:formatCode>
                <c:ptCount val="12"/>
                <c:pt idx="0">
                  <c:v>6614</c:v>
                </c:pt>
                <c:pt idx="1">
                  <c:v>23484</c:v>
                </c:pt>
                <c:pt idx="2">
                  <c:v>17822</c:v>
                </c:pt>
                <c:pt idx="3">
                  <c:v>10778</c:v>
                </c:pt>
                <c:pt idx="4">
                  <c:v>18216</c:v>
                </c:pt>
                <c:pt idx="5">
                  <c:v>6592</c:v>
                </c:pt>
                <c:pt idx="6">
                  <c:v>18140</c:v>
                </c:pt>
                <c:pt idx="7">
                  <c:v>19304</c:v>
                </c:pt>
                <c:pt idx="8">
                  <c:v>18692</c:v>
                </c:pt>
                <c:pt idx="9">
                  <c:v>12592</c:v>
                </c:pt>
                <c:pt idx="10">
                  <c:v>11167</c:v>
                </c:pt>
                <c:pt idx="11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C0-EB40-9C8D-5D94D9A2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fr-FR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fr-FR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122-DA4A-A20D-55104D2A0268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122-DA4A-A20D-55104D2A0268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122-DA4A-A20D-55104D2A0268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'VIERGE - Rapport mensuel numéri'!$B$13:$B$16</c:f>
              <c:strCache>
                <c:ptCount val="4"/>
                <c:pt idx="0">
                  <c:v>Bannières publicitaires</c:v>
                </c:pt>
                <c:pt idx="1">
                  <c:v>Publicités mobiles</c:v>
                </c:pt>
                <c:pt idx="2">
                  <c:v>Recherche (payant)</c:v>
                </c:pt>
                <c:pt idx="3">
                  <c:v>Réseaux sociaux (payant)</c:v>
                </c:pt>
              </c:strCache>
            </c:strRef>
          </c:cat>
          <c:val>
            <c:numRef>
              <c:f>'VIERGE - Rapport mensuel numéri'!$C$13:$C$16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122-DA4A-A20D-55104D2A0268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122-DA4A-A20D-55104D2A02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0122-DA4A-A20D-55104D2A02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0122-DA4A-A20D-55104D2A02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'VIERGE - Rapport mensuel numéri'!$B$13:$B$16</c:f>
              <c:strCache>
                <c:ptCount val="4"/>
                <c:pt idx="0">
                  <c:v>Bannières publicitaires</c:v>
                </c:pt>
                <c:pt idx="1">
                  <c:v>Publicités mobiles</c:v>
                </c:pt>
                <c:pt idx="2">
                  <c:v>Recherche (payant)</c:v>
                </c:pt>
                <c:pt idx="3">
                  <c:v>Réseaux sociaux (payant)</c:v>
                </c:pt>
              </c:strCache>
            </c:strRef>
          </c:cat>
          <c:val>
            <c:numRef>
              <c:f>'VIERGE - Rapport mensuel numéri'!$C$13:$C$16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0122-DA4A-A20D-55104D2A026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5A2-0F47-8484-6B72886F0722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5A2-0F47-8484-6B72886F0722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5A2-0F47-8484-6B72886F0722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5A2-0F47-8484-6B72886F0722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5A2-0F47-8484-6B72886F0722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5A2-0F47-8484-6B72886F0722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5A2-0F47-8484-6B72886F072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5A2-0F47-8484-6B72886F07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5A2-0F47-8484-6B72886F072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5A2-0F47-8484-6B72886F07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5A2-0F47-8484-6B72886F0722}"/>
                </c:ext>
              </c:extLst>
            </c:dLbl>
            <c:dLbl>
              <c:idx val="4"/>
              <c:layout>
                <c:manualLayout>
                  <c:x val="1.85951139261042E-2"/>
                  <c:y val="1.8382352941176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602510652601"/>
                      <c:h val="0.13669117647058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A2-0F47-8484-6B72886F072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5A2-0F47-8484-6B72886F0722}"/>
                </c:ext>
              </c:extLst>
            </c:dLbl>
            <c:dLbl>
              <c:idx val="6"/>
              <c:layout>
                <c:manualLayout>
                  <c:x val="1.85950407172825E-3"/>
                  <c:y val="-3.6764705882352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A2-0F47-8484-6B72886F0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'VIERGE - Rapport mensuel numéri'!$B$20:$B$26</c:f>
              <c:strCache>
                <c:ptCount val="7"/>
                <c:pt idx="0">
                  <c:v>Bannières (partenaire)</c:v>
                </c:pt>
                <c:pt idx="1">
                  <c:v>Bannières (site Web)</c:v>
                </c:pt>
                <c:pt idx="2">
                  <c:v>Trafic direct</c:v>
                </c:pt>
                <c:pt idx="3">
                  <c:v>E-mail</c:v>
                </c:pt>
                <c:pt idx="4">
                  <c:v>Domaines de renvoi</c:v>
                </c:pt>
                <c:pt idx="5">
                  <c:v>Recherche (organique)</c:v>
                </c:pt>
                <c:pt idx="6">
                  <c:v>Réseaux sociaux (organique)</c:v>
                </c:pt>
              </c:strCache>
            </c:strRef>
          </c:cat>
          <c:val>
            <c:numRef>
              <c:f>'VIERGE - Rapport mensuel numéri'!$C$20:$C$26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65A2-0F47-8484-6B72886F07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'VIERGE - Rapport mensuel numéri'!$B$35</c:f>
              <c:strCache>
                <c:ptCount val="1"/>
                <c:pt idx="0">
                  <c:v>Bannières publicitaires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numéri'!$C$35:$N$35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1C5-F74A-A7CF-C1487865BE22}"/>
            </c:ext>
          </c:extLst>
        </c:ser>
        <c:ser>
          <c:idx val="1"/>
          <c:order val="1"/>
          <c:tx>
            <c:strRef>
              <c:f>'VIERGE - Rapport mensuel numéri'!$B$36</c:f>
              <c:strCache>
                <c:ptCount val="1"/>
                <c:pt idx="0">
                  <c:v>Publicités mobiles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numéri'!$C$36:$N$36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1C5-F74A-A7CF-C1487865BE22}"/>
            </c:ext>
          </c:extLst>
        </c:ser>
        <c:ser>
          <c:idx val="2"/>
          <c:order val="2"/>
          <c:tx>
            <c:strRef>
              <c:f>'VIERGE - Rapport mensuel numéri'!$B$37</c:f>
              <c:strCache>
                <c:ptCount val="1"/>
                <c:pt idx="0">
                  <c:v>Recherche (payant)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numéri'!$C$37:$N$37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31C5-F74A-A7CF-C1487865BE22}"/>
            </c:ext>
          </c:extLst>
        </c:ser>
        <c:ser>
          <c:idx val="3"/>
          <c:order val="3"/>
          <c:tx>
            <c:strRef>
              <c:f>'VIERGE - Rapport mensuel numéri'!$B$38</c:f>
              <c:strCache>
                <c:ptCount val="1"/>
                <c:pt idx="0">
                  <c:v>Réseaux sociaux (payant)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numéri'!$C$38:$N$38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1C5-F74A-A7CF-C1487865BE22}"/>
            </c:ext>
          </c:extLst>
        </c:ser>
        <c:ser>
          <c:idx val="5"/>
          <c:order val="4"/>
          <c:tx>
            <c:strRef>
              <c:f>'VIERGE - Rapport mensuel numéri'!$B$42</c:f>
              <c:strCache>
                <c:ptCount val="1"/>
                <c:pt idx="0">
                  <c:v>Bannières (partenaire)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numéri'!$C$42:$N$42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1C5-F74A-A7CF-C1487865BE22}"/>
            </c:ext>
          </c:extLst>
        </c:ser>
        <c:ser>
          <c:idx val="6"/>
          <c:order val="5"/>
          <c:tx>
            <c:strRef>
              <c:f>'VIERGE - Rapport mensuel numéri'!$B$43</c:f>
              <c:strCache>
                <c:ptCount val="1"/>
                <c:pt idx="0">
                  <c:v>Bannières (site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numéri'!$C$43:$N$43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31C5-F74A-A7CF-C1487865BE22}"/>
            </c:ext>
          </c:extLst>
        </c:ser>
        <c:ser>
          <c:idx val="7"/>
          <c:order val="6"/>
          <c:tx>
            <c:strRef>
              <c:f>'VIERGE - Rapport mensuel numéri'!$B$44</c:f>
              <c:strCache>
                <c:ptCount val="1"/>
                <c:pt idx="0">
                  <c:v>Trafic direct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numéri'!$C$44:$N$44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31C5-F74A-A7CF-C1487865BE22}"/>
            </c:ext>
          </c:extLst>
        </c:ser>
        <c:ser>
          <c:idx val="8"/>
          <c:order val="7"/>
          <c:tx>
            <c:strRef>
              <c:f>'VIERGE - Rapport mensuel numéri'!$B$45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numéri'!$C$45:$N$45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31C5-F74A-A7CF-C1487865BE22}"/>
            </c:ext>
          </c:extLst>
        </c:ser>
        <c:ser>
          <c:idx val="9"/>
          <c:order val="8"/>
          <c:tx>
            <c:strRef>
              <c:f>'VIERGE - Rapport mensuel numéri'!$B$46</c:f>
              <c:strCache>
                <c:ptCount val="1"/>
                <c:pt idx="0">
                  <c:v>Domaines de renvoi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numéri'!$C$46:$N$46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8-31C5-F74A-A7CF-C1487865BE22}"/>
            </c:ext>
          </c:extLst>
        </c:ser>
        <c:ser>
          <c:idx val="10"/>
          <c:order val="9"/>
          <c:tx>
            <c:strRef>
              <c:f>'VIERGE - Rapport mensuel numéri'!$B$47</c:f>
              <c:strCache>
                <c:ptCount val="1"/>
                <c:pt idx="0">
                  <c:v>Recherche (organique)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numéri'!$C$47:$N$47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9-31C5-F74A-A7CF-C1487865BE22}"/>
            </c:ext>
          </c:extLst>
        </c:ser>
        <c:ser>
          <c:idx val="11"/>
          <c:order val="10"/>
          <c:tx>
            <c:strRef>
              <c:f>'VIERGE - Rapport mensuel numéri'!$B$48</c:f>
              <c:strCache>
                <c:ptCount val="1"/>
                <c:pt idx="0">
                  <c:v>Réseaux sociaux (organique)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'VIERGE - Rapport mensuel numéri'!$C$34:$N$34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'VIERGE - Rapport mensuel numéri'!$C$48:$N$48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A-31C5-F74A-A7CF-C1487865B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fr-FR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fr-FR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fr.smartsheet.com/try-it?trp=18189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8</xdr:row>
      <xdr:rowOff>63500</xdr:rowOff>
    </xdr:from>
    <xdr:to>
      <xdr:col>7</xdr:col>
      <xdr:colOff>355599</xdr:colOff>
      <xdr:row>8</xdr:row>
      <xdr:rowOff>4544060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8</xdr:row>
      <xdr:rowOff>63500</xdr:rowOff>
    </xdr:from>
    <xdr:to>
      <xdr:col>13</xdr:col>
      <xdr:colOff>1193800</xdr:colOff>
      <xdr:row>8</xdr:row>
      <xdr:rowOff>4544060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28</xdr:row>
      <xdr:rowOff>155222</xdr:rowOff>
    </xdr:from>
    <xdr:to>
      <xdr:col>14</xdr:col>
      <xdr:colOff>0</xdr:colOff>
      <xdr:row>30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3A50CA-4B7A-8047-A400-E5B1B928F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857250</xdr:colOff>
      <xdr:row>0</xdr:row>
      <xdr:rowOff>28575</xdr:rowOff>
    </xdr:from>
    <xdr:to>
      <xdr:col>13</xdr:col>
      <xdr:colOff>1195995</xdr:colOff>
      <xdr:row>0</xdr:row>
      <xdr:rowOff>577147</xdr:rowOff>
    </xdr:to>
    <xdr:pic>
      <xdr:nvPicPr>
        <xdr:cNvPr id="2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7E48B7-8F3B-4430-922E-F53590F2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16125" y="28575"/>
          <a:ext cx="2758095" cy="54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9</xdr:row>
      <xdr:rowOff>63500</xdr:rowOff>
    </xdr:from>
    <xdr:to>
      <xdr:col>7</xdr:col>
      <xdr:colOff>355599</xdr:colOff>
      <xdr:row>9</xdr:row>
      <xdr:rowOff>4544060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1A34C-7FEF-5743-85DC-5584B242F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9</xdr:row>
      <xdr:rowOff>63500</xdr:rowOff>
    </xdr:from>
    <xdr:to>
      <xdr:col>13</xdr:col>
      <xdr:colOff>1193800</xdr:colOff>
      <xdr:row>9</xdr:row>
      <xdr:rowOff>4544060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F83651-1D57-EB4E-8A9C-B833A7F94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29</xdr:row>
      <xdr:rowOff>155222</xdr:rowOff>
    </xdr:from>
    <xdr:to>
      <xdr:col>14</xdr:col>
      <xdr:colOff>0</xdr:colOff>
      <xdr:row>31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E313F3-19DD-D846-A73D-F6948E4C8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8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B1:S50"/>
  <sheetViews>
    <sheetView showGridLines="0" tabSelected="1" zoomScale="90" zoomScaleNormal="90" zoomScalePageLayoutView="75" workbookViewId="0">
      <pane ySplit="1" topLeftCell="A2" activePane="bottomLeft" state="frozen"/>
      <selection activeCell="B1" sqref="B1"/>
      <selection pane="bottomLeft"/>
    </sheetView>
  </sheetViews>
  <sheetFormatPr defaultColWidth="10.875" defaultRowHeight="13.5" x14ac:dyDescent="0.25"/>
  <cols>
    <col min="1" max="1" width="3.375" style="1" customWidth="1"/>
    <col min="2" max="2" width="35.625" style="1" customWidth="1"/>
    <col min="3" max="3" width="15.875" style="1" customWidth="1"/>
    <col min="4" max="4" width="24.625" style="1" customWidth="1"/>
    <col min="5" max="10" width="15.875" style="1" customWidth="1"/>
    <col min="11" max="11" width="17.875" style="1" customWidth="1"/>
    <col min="12" max="14" width="15.875" style="1" customWidth="1"/>
    <col min="15" max="15" width="3.375" style="1" customWidth="1"/>
    <col min="16" max="16384" width="10.875" style="1"/>
  </cols>
  <sheetData>
    <row r="1" spans="2:16" ht="50.1" customHeight="1" thickBot="1" x14ac:dyDescent="0.3">
      <c r="B1" s="38" t="s">
        <v>2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6.95" customHeight="1" x14ac:dyDescent="0.4">
      <c r="B2" s="67"/>
      <c r="C2" s="68"/>
      <c r="D2" s="68"/>
      <c r="E2" s="68"/>
      <c r="F2" s="68"/>
      <c r="G2" s="68"/>
      <c r="H2" s="68"/>
      <c r="I2" s="68"/>
      <c r="J2" s="65"/>
      <c r="K2" s="65"/>
      <c r="L2" s="65"/>
      <c r="M2" s="65"/>
      <c r="N2" s="65"/>
    </row>
    <row r="3" spans="2:16" ht="21.95" customHeight="1" x14ac:dyDescent="0.25">
      <c r="B3" s="66"/>
      <c r="C3" s="70" t="s">
        <v>3</v>
      </c>
      <c r="D3" s="70"/>
      <c r="E3" s="70"/>
      <c r="F3" s="65"/>
      <c r="G3" s="70" t="s">
        <v>4</v>
      </c>
      <c r="H3" s="70"/>
      <c r="I3" s="70"/>
      <c r="J3" s="65"/>
      <c r="K3" s="70" t="s">
        <v>5</v>
      </c>
      <c r="L3" s="70"/>
      <c r="M3" s="70"/>
      <c r="N3" s="65"/>
    </row>
    <row r="4" spans="2:16" ht="54.95" customHeight="1" x14ac:dyDescent="0.25">
      <c r="B4" s="66"/>
      <c r="C4" s="73">
        <f>SUM(C16,C26)</f>
        <v>190017</v>
      </c>
      <c r="D4" s="73"/>
      <c r="E4" s="73"/>
      <c r="F4" s="65"/>
      <c r="G4" s="72">
        <f>K16</f>
        <v>84.079110251450672</v>
      </c>
      <c r="H4" s="72"/>
      <c r="I4" s="72"/>
      <c r="J4" s="65"/>
      <c r="K4" s="71">
        <f>(I16+I26)-J16</f>
        <v>9584202</v>
      </c>
      <c r="L4" s="71"/>
      <c r="M4" s="71"/>
      <c r="N4" s="65"/>
    </row>
    <row r="5" spans="2:16" ht="20.100000000000001" customHeight="1" thickBot="1" x14ac:dyDescent="0.3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6" ht="11.1" customHeight="1" x14ac:dyDescent="0.25">
      <c r="O6" s="2"/>
    </row>
    <row r="7" spans="2:16" ht="33" customHeight="1" thickBot="1" x14ac:dyDescent="0.45">
      <c r="B7" s="41" t="s">
        <v>3</v>
      </c>
      <c r="C7" s="41"/>
      <c r="D7" s="41"/>
      <c r="E7" s="41"/>
      <c r="F7" s="41"/>
      <c r="G7" s="41"/>
      <c r="H7" s="41"/>
      <c r="I7" s="41"/>
      <c r="J7" s="40"/>
      <c r="K7" s="40"/>
      <c r="L7" s="40"/>
      <c r="M7" s="40"/>
      <c r="N7" s="40"/>
    </row>
    <row r="8" spans="2:16" ht="33" customHeight="1" x14ac:dyDescent="0.4">
      <c r="B8" s="42" t="s">
        <v>6</v>
      </c>
      <c r="C8" s="37"/>
      <c r="D8" s="37"/>
      <c r="E8" s="37"/>
      <c r="F8" s="37"/>
      <c r="G8" s="37"/>
      <c r="H8" s="43" t="s">
        <v>7</v>
      </c>
    </row>
    <row r="9" spans="2:16" ht="363.95" customHeight="1" x14ac:dyDescent="0.25">
      <c r="O9" s="2"/>
      <c r="P9"/>
    </row>
    <row r="10" spans="2:16" ht="11.1" customHeight="1" x14ac:dyDescent="0.25">
      <c r="O10" s="2"/>
    </row>
    <row r="11" spans="2:16" ht="45.75" customHeight="1" x14ac:dyDescent="0.25">
      <c r="B11" s="3" t="s">
        <v>6</v>
      </c>
      <c r="C11" s="3" t="s">
        <v>8</v>
      </c>
      <c r="D11" s="3" t="s">
        <v>9</v>
      </c>
      <c r="E11" s="3" t="s">
        <v>10</v>
      </c>
      <c r="F11" s="3" t="s">
        <v>11</v>
      </c>
      <c r="G11" s="3" t="s">
        <v>12</v>
      </c>
      <c r="H11" s="3" t="s">
        <v>0</v>
      </c>
      <c r="I11" s="3" t="s">
        <v>13</v>
      </c>
      <c r="J11" s="3" t="s">
        <v>1</v>
      </c>
      <c r="K11" s="24" t="s">
        <v>14</v>
      </c>
      <c r="L11" s="25"/>
      <c r="M11" s="26"/>
      <c r="N11" s="27"/>
      <c r="O11" s="2"/>
    </row>
    <row r="12" spans="2:16" ht="24" customHeight="1" x14ac:dyDescent="0.25">
      <c r="B12" s="54" t="s">
        <v>15</v>
      </c>
      <c r="C12" s="6">
        <v>26346</v>
      </c>
      <c r="D12" s="6">
        <v>20000</v>
      </c>
      <c r="E12" s="7">
        <f t="shared" ref="E12:E25" si="0">C12/D12</f>
        <v>1.3172999999999999</v>
      </c>
      <c r="F12" s="6">
        <v>414</v>
      </c>
      <c r="G12" s="6">
        <v>15084</v>
      </c>
      <c r="H12" s="6">
        <v>2954</v>
      </c>
      <c r="I12" s="8">
        <v>812426</v>
      </c>
      <c r="J12" s="8">
        <v>8500</v>
      </c>
      <c r="K12" s="35">
        <f>IFERROR(I12/J12,"")</f>
        <v>95.57952941176471</v>
      </c>
      <c r="L12" s="28"/>
      <c r="M12" s="23"/>
      <c r="N12" s="29"/>
      <c r="O12" s="2"/>
    </row>
    <row r="13" spans="2:16" ht="24" customHeight="1" x14ac:dyDescent="0.25">
      <c r="B13" s="55" t="s">
        <v>16</v>
      </c>
      <c r="C13" s="9">
        <v>24571</v>
      </c>
      <c r="D13" s="9">
        <v>18000</v>
      </c>
      <c r="E13" s="10">
        <f t="shared" si="0"/>
        <v>1.3650555555555555</v>
      </c>
      <c r="F13" s="9">
        <v>2300</v>
      </c>
      <c r="G13" s="9">
        <v>9864</v>
      </c>
      <c r="H13" s="9">
        <v>3254</v>
      </c>
      <c r="I13" s="11">
        <v>1756723</v>
      </c>
      <c r="J13" s="11">
        <v>12000</v>
      </c>
      <c r="K13" s="35">
        <f t="shared" ref="K13:K16" si="1">IFERROR(I13/J13,"")</f>
        <v>146.39358333333334</v>
      </c>
      <c r="L13" s="28"/>
      <c r="M13" s="23"/>
      <c r="N13" s="29"/>
      <c r="O13" s="2"/>
    </row>
    <row r="14" spans="2:16" ht="24" customHeight="1" x14ac:dyDescent="0.25">
      <c r="B14" s="48" t="s">
        <v>17</v>
      </c>
      <c r="C14" s="9">
        <v>24490</v>
      </c>
      <c r="D14" s="9">
        <v>15000</v>
      </c>
      <c r="E14" s="10">
        <f t="shared" si="0"/>
        <v>1.6326666666666667</v>
      </c>
      <c r="F14" s="9">
        <v>159</v>
      </c>
      <c r="G14" s="9">
        <v>11056</v>
      </c>
      <c r="H14" s="9">
        <v>5838</v>
      </c>
      <c r="I14" s="11">
        <v>627376</v>
      </c>
      <c r="J14" s="11">
        <v>6200</v>
      </c>
      <c r="K14" s="35">
        <f t="shared" si="1"/>
        <v>101.18967741935484</v>
      </c>
      <c r="L14" s="28"/>
      <c r="M14" s="23"/>
      <c r="N14" s="29"/>
      <c r="O14" s="2"/>
    </row>
    <row r="15" spans="2:16" ht="24" customHeight="1" x14ac:dyDescent="0.25">
      <c r="B15" s="50" t="s">
        <v>18</v>
      </c>
      <c r="C15" s="9">
        <v>7493</v>
      </c>
      <c r="D15" s="9">
        <v>5000</v>
      </c>
      <c r="E15" s="10">
        <f t="shared" si="0"/>
        <v>1.4985999999999999</v>
      </c>
      <c r="F15" s="9">
        <v>81</v>
      </c>
      <c r="G15" s="9">
        <v>124</v>
      </c>
      <c r="H15" s="9">
        <v>8616</v>
      </c>
      <c r="I15" s="11">
        <v>1150365</v>
      </c>
      <c r="J15" s="11">
        <v>25000</v>
      </c>
      <c r="K15" s="35">
        <f t="shared" si="1"/>
        <v>46.014600000000002</v>
      </c>
      <c r="L15" s="28"/>
      <c r="M15" s="23"/>
      <c r="N15" s="29"/>
      <c r="O15" s="2"/>
    </row>
    <row r="16" spans="2:16" ht="24" customHeight="1" x14ac:dyDescent="0.25">
      <c r="B16" s="12" t="s">
        <v>19</v>
      </c>
      <c r="C16" s="13">
        <f t="shared" ref="C16" si="2">SUM(C12:C15)</f>
        <v>82900</v>
      </c>
      <c r="D16" s="13">
        <f t="shared" ref="D16" si="3">SUM(D12:D15)</f>
        <v>58000</v>
      </c>
      <c r="E16" s="14">
        <f>IFERROR(C16/D16,"0")</f>
        <v>1.4293103448275861</v>
      </c>
      <c r="F16" s="13">
        <f t="shared" ref="F16" si="4">SUM(F12:F15)</f>
        <v>2954</v>
      </c>
      <c r="G16" s="13">
        <f t="shared" ref="G16:H16" si="5">SUM(G12:G15)</f>
        <v>36128</v>
      </c>
      <c r="H16" s="13">
        <f t="shared" si="5"/>
        <v>20662</v>
      </c>
      <c r="I16" s="15">
        <f t="shared" ref="I16" si="6">SUM(I12:I15)</f>
        <v>4346890</v>
      </c>
      <c r="J16" s="16">
        <f t="shared" ref="J16" si="7">SUM(J12:J15)</f>
        <v>51700</v>
      </c>
      <c r="K16" s="36">
        <f t="shared" si="1"/>
        <v>84.079110251450672</v>
      </c>
      <c r="L16" s="30"/>
      <c r="M16" s="31"/>
      <c r="N16" s="32"/>
      <c r="O16" s="2"/>
    </row>
    <row r="17" spans="2:19" ht="11.1" customHeight="1" x14ac:dyDescent="0.25">
      <c r="O17" s="2"/>
    </row>
    <row r="18" spans="2:19" ht="45.75" customHeight="1" x14ac:dyDescent="0.25">
      <c r="B18" s="3" t="s">
        <v>7</v>
      </c>
      <c r="C18" s="3" t="s">
        <v>8</v>
      </c>
      <c r="D18" s="3" t="s">
        <v>9</v>
      </c>
      <c r="E18" s="3" t="s">
        <v>10</v>
      </c>
      <c r="F18" s="3" t="s">
        <v>11</v>
      </c>
      <c r="G18" s="3" t="s">
        <v>12</v>
      </c>
      <c r="H18" s="3" t="s">
        <v>0</v>
      </c>
      <c r="I18" s="24" t="s">
        <v>13</v>
      </c>
      <c r="J18" s="25"/>
      <c r="K18" s="26"/>
      <c r="L18" s="26"/>
      <c r="M18" s="26"/>
      <c r="N18" s="27"/>
      <c r="O18" s="2"/>
    </row>
    <row r="19" spans="2:19" ht="24" customHeight="1" x14ac:dyDescent="0.25">
      <c r="B19" s="44" t="s">
        <v>20</v>
      </c>
      <c r="C19" s="4">
        <v>23966</v>
      </c>
      <c r="D19" s="4">
        <v>20000</v>
      </c>
      <c r="E19" s="5">
        <f t="shared" si="0"/>
        <v>1.1982999999999999</v>
      </c>
      <c r="F19" s="4">
        <v>345</v>
      </c>
      <c r="G19" s="4">
        <v>857</v>
      </c>
      <c r="H19" s="4">
        <v>2497</v>
      </c>
      <c r="I19" s="33">
        <v>354944</v>
      </c>
      <c r="J19" s="28"/>
      <c r="K19" s="23"/>
      <c r="L19" s="23"/>
      <c r="M19" s="23"/>
      <c r="N19" s="29"/>
      <c r="O19" s="2"/>
    </row>
    <row r="20" spans="2:19" ht="24" customHeight="1" x14ac:dyDescent="0.25">
      <c r="B20" s="45" t="s">
        <v>21</v>
      </c>
      <c r="C20" s="4">
        <v>23604</v>
      </c>
      <c r="D20" s="4">
        <v>20000</v>
      </c>
      <c r="E20" s="5">
        <f t="shared" si="0"/>
        <v>1.1801999999999999</v>
      </c>
      <c r="F20" s="4">
        <v>2286</v>
      </c>
      <c r="G20" s="4">
        <v>2747</v>
      </c>
      <c r="H20" s="4">
        <v>7747</v>
      </c>
      <c r="I20" s="33">
        <v>1137442</v>
      </c>
      <c r="J20" s="28"/>
      <c r="K20" s="23"/>
      <c r="L20" s="23"/>
      <c r="M20" s="23"/>
      <c r="N20" s="29"/>
      <c r="O20" s="2"/>
    </row>
    <row r="21" spans="2:19" ht="24" customHeight="1" x14ac:dyDescent="0.25">
      <c r="B21" s="46" t="s">
        <v>22</v>
      </c>
      <c r="C21" s="4">
        <v>12766</v>
      </c>
      <c r="D21" s="4">
        <v>15000</v>
      </c>
      <c r="E21" s="5">
        <f t="shared" si="0"/>
        <v>0.85106666666666664</v>
      </c>
      <c r="F21" s="4">
        <v>88</v>
      </c>
      <c r="G21" s="4">
        <v>2011</v>
      </c>
      <c r="H21" s="4">
        <v>5698</v>
      </c>
      <c r="I21" s="33">
        <v>832707</v>
      </c>
      <c r="J21" s="28"/>
      <c r="K21" s="23"/>
      <c r="L21" s="23"/>
      <c r="M21" s="23"/>
      <c r="N21" s="29"/>
      <c r="O21" s="2"/>
      <c r="S21"/>
    </row>
    <row r="22" spans="2:19" ht="24" customHeight="1" x14ac:dyDescent="0.25">
      <c r="B22" s="52" t="s">
        <v>23</v>
      </c>
      <c r="C22" s="4">
        <v>21274</v>
      </c>
      <c r="D22" s="4">
        <v>20000</v>
      </c>
      <c r="E22" s="5">
        <f t="shared" si="0"/>
        <v>1.0637000000000001</v>
      </c>
      <c r="F22" s="4">
        <v>35</v>
      </c>
      <c r="G22" s="4">
        <v>1004</v>
      </c>
      <c r="H22" s="4">
        <v>5178</v>
      </c>
      <c r="I22" s="33">
        <v>415608</v>
      </c>
      <c r="J22" s="28"/>
      <c r="K22" s="23"/>
      <c r="L22" s="23"/>
      <c r="M22" s="23"/>
      <c r="N22" s="29"/>
    </row>
    <row r="23" spans="2:19" ht="24" customHeight="1" x14ac:dyDescent="0.25">
      <c r="B23" s="51" t="s">
        <v>24</v>
      </c>
      <c r="C23" s="4">
        <v>15556</v>
      </c>
      <c r="D23" s="4">
        <v>10000</v>
      </c>
      <c r="E23" s="5">
        <f t="shared" si="0"/>
        <v>1.5556000000000001</v>
      </c>
      <c r="F23" s="4">
        <v>11</v>
      </c>
      <c r="G23" s="4">
        <v>7</v>
      </c>
      <c r="H23" s="4">
        <v>7171</v>
      </c>
      <c r="I23" s="33">
        <v>3042</v>
      </c>
      <c r="J23" s="28"/>
      <c r="K23" s="23"/>
      <c r="L23" s="23"/>
      <c r="M23" s="23"/>
      <c r="N23" s="29"/>
    </row>
    <row r="24" spans="2:19" ht="24" customHeight="1" x14ac:dyDescent="0.25">
      <c r="B24" s="49" t="s">
        <v>25</v>
      </c>
      <c r="C24" s="4">
        <v>7434</v>
      </c>
      <c r="D24" s="4">
        <v>5000</v>
      </c>
      <c r="E24" s="5">
        <f t="shared" si="0"/>
        <v>1.4867999999999999</v>
      </c>
      <c r="F24" s="4">
        <v>1582</v>
      </c>
      <c r="G24" s="4">
        <v>3307</v>
      </c>
      <c r="H24" s="4">
        <v>4478</v>
      </c>
      <c r="I24" s="33">
        <v>1369064</v>
      </c>
      <c r="J24" s="28"/>
      <c r="K24" s="23"/>
      <c r="L24" s="23"/>
      <c r="M24" s="23"/>
      <c r="N24" s="29"/>
    </row>
    <row r="25" spans="2:19" ht="24" customHeight="1" x14ac:dyDescent="0.25">
      <c r="B25" s="47" t="s">
        <v>26</v>
      </c>
      <c r="C25" s="4">
        <v>2517</v>
      </c>
      <c r="D25" s="4">
        <v>1000</v>
      </c>
      <c r="E25" s="5">
        <f t="shared" si="0"/>
        <v>2.5169999999999999</v>
      </c>
      <c r="F25" s="4">
        <v>986</v>
      </c>
      <c r="G25" s="4">
        <v>2841</v>
      </c>
      <c r="H25" s="4">
        <v>4113</v>
      </c>
      <c r="I25" s="33">
        <v>1176205</v>
      </c>
      <c r="J25" s="28"/>
      <c r="K25" s="23"/>
      <c r="L25" s="23"/>
      <c r="M25" s="23"/>
      <c r="N25" s="29"/>
    </row>
    <row r="26" spans="2:19" ht="24" customHeight="1" x14ac:dyDescent="0.25">
      <c r="B26" s="12" t="s">
        <v>27</v>
      </c>
      <c r="C26" s="13">
        <f t="shared" ref="C26" si="8">SUM(C19:C25)</f>
        <v>107117</v>
      </c>
      <c r="D26" s="13">
        <f t="shared" ref="D26" si="9">SUM(D19:D25)</f>
        <v>91000</v>
      </c>
      <c r="E26" s="14">
        <f>IFERROR(C26/D26,"0")</f>
        <v>1.1771098901098902</v>
      </c>
      <c r="F26" s="13">
        <f t="shared" ref="F26" si="10">SUM(F19:F25)</f>
        <v>5333</v>
      </c>
      <c r="G26" s="13">
        <f t="shared" ref="G26" si="11">SUM(G19:G25)</f>
        <v>12774</v>
      </c>
      <c r="H26" s="13">
        <f t="shared" ref="H26" si="12">SUM(H19:H25)</f>
        <v>36882</v>
      </c>
      <c r="I26" s="34">
        <f t="shared" ref="I26" si="13">SUM(I19:I25)</f>
        <v>5289012</v>
      </c>
      <c r="J26" s="30"/>
      <c r="K26" s="31"/>
      <c r="L26" s="31"/>
      <c r="M26" s="31"/>
      <c r="N26" s="32"/>
    </row>
    <row r="27" spans="2:19" ht="11.1" customHeight="1" x14ac:dyDescent="0.25">
      <c r="O27" s="2"/>
    </row>
    <row r="28" spans="2:19" ht="33" customHeight="1" thickBot="1" x14ac:dyDescent="0.45">
      <c r="B28" s="41" t="s">
        <v>28</v>
      </c>
      <c r="C28" s="41"/>
      <c r="D28" s="41"/>
      <c r="E28" s="41"/>
      <c r="F28" s="41"/>
      <c r="G28" s="41"/>
      <c r="H28" s="41"/>
      <c r="I28" s="41"/>
      <c r="J28" s="40"/>
      <c r="K28" s="40"/>
      <c r="L28" s="40"/>
      <c r="M28" s="40"/>
      <c r="N28" s="40"/>
    </row>
    <row r="29" spans="2:19" ht="249.95" customHeight="1" x14ac:dyDescent="0.25">
      <c r="O29" s="2"/>
    </row>
    <row r="30" spans="2:19" ht="249.95" customHeight="1" x14ac:dyDescent="0.25">
      <c r="O30" s="2"/>
    </row>
    <row r="31" spans="2:19" ht="11.1" customHeight="1" x14ac:dyDescent="0.25"/>
    <row r="32" spans="2:19" ht="33" customHeight="1" thickBot="1" x14ac:dyDescent="0.45">
      <c r="B32" s="41" t="s">
        <v>3</v>
      </c>
      <c r="C32" s="41"/>
      <c r="D32" s="41"/>
      <c r="E32" s="41"/>
      <c r="F32" s="41"/>
      <c r="G32" s="41"/>
      <c r="H32" s="41"/>
      <c r="I32" s="41"/>
      <c r="J32" s="40"/>
      <c r="K32" s="40"/>
      <c r="L32" s="40"/>
      <c r="M32" s="40"/>
      <c r="N32" s="40"/>
    </row>
    <row r="33" spans="2:14" ht="24" customHeight="1" x14ac:dyDescent="0.25">
      <c r="B33" s="17" t="s">
        <v>6</v>
      </c>
      <c r="C33" s="17" t="s">
        <v>43</v>
      </c>
      <c r="D33" s="17" t="s">
        <v>36</v>
      </c>
      <c r="E33" s="17" t="s">
        <v>29</v>
      </c>
      <c r="F33" s="17" t="s">
        <v>37</v>
      </c>
      <c r="G33" s="17" t="s">
        <v>30</v>
      </c>
      <c r="H33" s="17" t="s">
        <v>31</v>
      </c>
      <c r="I33" s="17" t="s">
        <v>38</v>
      </c>
      <c r="J33" s="17" t="s">
        <v>32</v>
      </c>
      <c r="K33" s="17" t="s">
        <v>39</v>
      </c>
      <c r="L33" s="17" t="s">
        <v>40</v>
      </c>
      <c r="M33" s="17" t="s">
        <v>41</v>
      </c>
      <c r="N33" s="17" t="s">
        <v>42</v>
      </c>
    </row>
    <row r="34" spans="2:14" ht="24" customHeight="1" x14ac:dyDescent="0.25">
      <c r="B34" s="53" t="s">
        <v>15</v>
      </c>
      <c r="C34" s="20">
        <v>1304</v>
      </c>
      <c r="D34" s="20">
        <v>26663</v>
      </c>
      <c r="E34" s="20">
        <v>20824</v>
      </c>
      <c r="F34" s="20">
        <v>20615</v>
      </c>
      <c r="G34" s="20">
        <v>22808</v>
      </c>
      <c r="H34" s="20">
        <v>9443</v>
      </c>
      <c r="I34" s="20">
        <v>25562</v>
      </c>
      <c r="J34" s="20">
        <v>19129</v>
      </c>
      <c r="K34" s="20">
        <v>15939</v>
      </c>
      <c r="L34" s="20">
        <v>25976</v>
      </c>
      <c r="M34" s="20">
        <v>14829</v>
      </c>
      <c r="N34" s="20">
        <v>26346</v>
      </c>
    </row>
    <row r="35" spans="2:14" ht="24" customHeight="1" x14ac:dyDescent="0.25">
      <c r="B35" s="55" t="s">
        <v>16</v>
      </c>
      <c r="C35" s="20">
        <v>21285</v>
      </c>
      <c r="D35" s="20">
        <v>3842</v>
      </c>
      <c r="E35" s="20">
        <v>22524</v>
      </c>
      <c r="F35" s="20">
        <v>9473</v>
      </c>
      <c r="G35" s="20">
        <v>19812</v>
      </c>
      <c r="H35" s="20">
        <v>15751</v>
      </c>
      <c r="I35" s="20">
        <v>1999</v>
      </c>
      <c r="J35" s="20">
        <v>16082</v>
      </c>
      <c r="K35" s="20">
        <v>25148</v>
      </c>
      <c r="L35" s="20">
        <v>19790</v>
      </c>
      <c r="M35" s="20">
        <v>23346</v>
      </c>
      <c r="N35" s="20">
        <v>24571</v>
      </c>
    </row>
    <row r="36" spans="2:14" ht="24" customHeight="1" x14ac:dyDescent="0.25">
      <c r="B36" s="48" t="s">
        <v>17</v>
      </c>
      <c r="C36" s="20">
        <v>7020</v>
      </c>
      <c r="D36" s="20">
        <v>22565</v>
      </c>
      <c r="E36" s="20">
        <v>19001</v>
      </c>
      <c r="F36" s="20">
        <v>901</v>
      </c>
      <c r="G36" s="20">
        <v>11112</v>
      </c>
      <c r="H36" s="20">
        <v>31</v>
      </c>
      <c r="I36" s="20">
        <v>2271</v>
      </c>
      <c r="J36" s="20">
        <v>16151</v>
      </c>
      <c r="K36" s="20">
        <v>2728</v>
      </c>
      <c r="L36" s="20">
        <v>22990</v>
      </c>
      <c r="M36" s="20">
        <v>20374</v>
      </c>
      <c r="N36" s="20">
        <v>24490</v>
      </c>
    </row>
    <row r="37" spans="2:14" ht="24" customHeight="1" x14ac:dyDescent="0.25">
      <c r="B37" s="50" t="s">
        <v>18</v>
      </c>
      <c r="C37" s="20">
        <v>9874</v>
      </c>
      <c r="D37" s="20">
        <v>1275</v>
      </c>
      <c r="E37" s="20">
        <v>16686</v>
      </c>
      <c r="F37" s="20">
        <v>3846</v>
      </c>
      <c r="G37" s="20">
        <v>4705</v>
      </c>
      <c r="H37" s="20">
        <v>20554</v>
      </c>
      <c r="I37" s="20">
        <v>13476</v>
      </c>
      <c r="J37" s="20">
        <v>6255</v>
      </c>
      <c r="K37" s="20">
        <v>21165</v>
      </c>
      <c r="L37" s="20">
        <v>26770</v>
      </c>
      <c r="M37" s="20">
        <v>3887</v>
      </c>
      <c r="N37" s="20">
        <v>7493</v>
      </c>
    </row>
    <row r="38" spans="2:14" ht="24" customHeight="1" x14ac:dyDescent="0.25">
      <c r="B38" s="18" t="s">
        <v>19</v>
      </c>
      <c r="C38" s="19">
        <f t="shared" ref="C38:N38" si="14">SUM(C34:C37)</f>
        <v>39483</v>
      </c>
      <c r="D38" s="19">
        <f t="shared" si="14"/>
        <v>54345</v>
      </c>
      <c r="E38" s="19">
        <f t="shared" si="14"/>
        <v>79035</v>
      </c>
      <c r="F38" s="19">
        <f t="shared" si="14"/>
        <v>34835</v>
      </c>
      <c r="G38" s="19">
        <f t="shared" si="14"/>
        <v>58437</v>
      </c>
      <c r="H38" s="19">
        <f t="shared" si="14"/>
        <v>45779</v>
      </c>
      <c r="I38" s="19">
        <f t="shared" si="14"/>
        <v>43308</v>
      </c>
      <c r="J38" s="19">
        <f t="shared" si="14"/>
        <v>57617</v>
      </c>
      <c r="K38" s="19">
        <f t="shared" si="14"/>
        <v>64980</v>
      </c>
      <c r="L38" s="19">
        <f t="shared" si="14"/>
        <v>95526</v>
      </c>
      <c r="M38" s="19">
        <f t="shared" si="14"/>
        <v>62436</v>
      </c>
      <c r="N38" s="19">
        <f t="shared" si="14"/>
        <v>82900</v>
      </c>
    </row>
    <row r="39" spans="2:14" ht="11.1" customHeight="1" x14ac:dyDescent="0.25"/>
    <row r="40" spans="2:14" ht="24" customHeight="1" x14ac:dyDescent="0.25">
      <c r="B40" s="17" t="s">
        <v>7</v>
      </c>
      <c r="C40" s="17" t="s">
        <v>43</v>
      </c>
      <c r="D40" s="17" t="s">
        <v>36</v>
      </c>
      <c r="E40" s="17" t="s">
        <v>29</v>
      </c>
      <c r="F40" s="17" t="s">
        <v>37</v>
      </c>
      <c r="G40" s="17" t="s">
        <v>30</v>
      </c>
      <c r="H40" s="17" t="s">
        <v>31</v>
      </c>
      <c r="I40" s="17" t="s">
        <v>38</v>
      </c>
      <c r="J40" s="17" t="s">
        <v>32</v>
      </c>
      <c r="K40" s="17" t="s">
        <v>39</v>
      </c>
      <c r="L40" s="17" t="s">
        <v>40</v>
      </c>
      <c r="M40" s="17" t="s">
        <v>41</v>
      </c>
      <c r="N40" s="17" t="s">
        <v>42</v>
      </c>
    </row>
    <row r="41" spans="2:14" ht="24" customHeight="1" x14ac:dyDescent="0.25">
      <c r="B41" s="44" t="s">
        <v>20</v>
      </c>
      <c r="C41" s="20">
        <v>5409</v>
      </c>
      <c r="D41" s="20">
        <v>7643</v>
      </c>
      <c r="E41" s="20">
        <v>7137</v>
      </c>
      <c r="F41" s="20">
        <v>1336</v>
      </c>
      <c r="G41" s="20">
        <v>10817</v>
      </c>
      <c r="H41" s="20">
        <v>18751</v>
      </c>
      <c r="I41" s="20">
        <v>20593</v>
      </c>
      <c r="J41" s="20">
        <v>24271</v>
      </c>
      <c r="K41" s="20">
        <v>22709</v>
      </c>
      <c r="L41" s="20">
        <v>12616</v>
      </c>
      <c r="M41" s="20">
        <v>25314</v>
      </c>
      <c r="N41" s="20">
        <v>23966</v>
      </c>
    </row>
    <row r="42" spans="2:14" ht="24" customHeight="1" x14ac:dyDescent="0.25">
      <c r="B42" s="45" t="s">
        <v>21</v>
      </c>
      <c r="C42" s="20">
        <v>831</v>
      </c>
      <c r="D42" s="20">
        <v>21131</v>
      </c>
      <c r="E42" s="20">
        <v>17561</v>
      </c>
      <c r="F42" s="20">
        <v>14747</v>
      </c>
      <c r="G42" s="20">
        <v>5210</v>
      </c>
      <c r="H42" s="20">
        <v>21365</v>
      </c>
      <c r="I42" s="20">
        <v>8576</v>
      </c>
      <c r="J42" s="20">
        <v>3941</v>
      </c>
      <c r="K42" s="20">
        <v>2712</v>
      </c>
      <c r="L42" s="20">
        <v>625</v>
      </c>
      <c r="M42" s="20">
        <v>18480</v>
      </c>
      <c r="N42" s="20">
        <v>23604</v>
      </c>
    </row>
    <row r="43" spans="2:14" ht="24" customHeight="1" x14ac:dyDescent="0.25">
      <c r="B43" s="46" t="s">
        <v>22</v>
      </c>
      <c r="C43" s="20">
        <v>1569</v>
      </c>
      <c r="D43" s="20">
        <v>25969</v>
      </c>
      <c r="E43" s="20">
        <v>7886</v>
      </c>
      <c r="F43" s="20">
        <v>4104</v>
      </c>
      <c r="G43" s="20">
        <v>17398</v>
      </c>
      <c r="H43" s="20">
        <v>4916</v>
      </c>
      <c r="I43" s="20">
        <v>6127</v>
      </c>
      <c r="J43" s="20">
        <v>12493</v>
      </c>
      <c r="K43" s="20">
        <v>12134</v>
      </c>
      <c r="L43" s="20">
        <v>2190</v>
      </c>
      <c r="M43" s="20">
        <v>14209</v>
      </c>
      <c r="N43" s="20">
        <v>12766</v>
      </c>
    </row>
    <row r="44" spans="2:14" ht="24" customHeight="1" x14ac:dyDescent="0.25">
      <c r="B44" s="52" t="s">
        <v>23</v>
      </c>
      <c r="C44" s="20">
        <v>17983</v>
      </c>
      <c r="D44" s="20">
        <v>25468</v>
      </c>
      <c r="E44" s="20">
        <v>14424</v>
      </c>
      <c r="F44" s="20">
        <v>23807</v>
      </c>
      <c r="G44" s="20">
        <v>26181</v>
      </c>
      <c r="H44" s="20">
        <v>4797</v>
      </c>
      <c r="I44" s="20">
        <v>23145</v>
      </c>
      <c r="J44" s="20">
        <v>12005</v>
      </c>
      <c r="K44" s="20">
        <v>7310</v>
      </c>
      <c r="L44" s="20">
        <v>11778</v>
      </c>
      <c r="M44" s="20">
        <v>1234</v>
      </c>
      <c r="N44" s="20">
        <v>21274</v>
      </c>
    </row>
    <row r="45" spans="2:14" ht="24" customHeight="1" x14ac:dyDescent="0.25">
      <c r="B45" s="51" t="s">
        <v>24</v>
      </c>
      <c r="C45" s="20">
        <v>20676</v>
      </c>
      <c r="D45" s="20">
        <v>12180</v>
      </c>
      <c r="E45" s="20">
        <v>25103</v>
      </c>
      <c r="F45" s="20">
        <v>18425</v>
      </c>
      <c r="G45" s="20">
        <v>16306</v>
      </c>
      <c r="H45" s="20">
        <v>3388</v>
      </c>
      <c r="I45" s="20">
        <v>5742</v>
      </c>
      <c r="J45" s="20">
        <v>1883</v>
      </c>
      <c r="K45" s="20">
        <v>25974</v>
      </c>
      <c r="L45" s="20">
        <v>8458</v>
      </c>
      <c r="M45" s="20">
        <v>22349</v>
      </c>
      <c r="N45" s="20">
        <v>15556</v>
      </c>
    </row>
    <row r="46" spans="2:14" ht="24" customHeight="1" x14ac:dyDescent="0.25">
      <c r="B46" s="49" t="s">
        <v>25</v>
      </c>
      <c r="C46" s="20">
        <v>7567</v>
      </c>
      <c r="D46" s="20">
        <v>7510</v>
      </c>
      <c r="E46" s="20">
        <v>2970</v>
      </c>
      <c r="F46" s="20">
        <v>14772</v>
      </c>
      <c r="G46" s="20">
        <v>21839</v>
      </c>
      <c r="H46" s="20">
        <v>8541</v>
      </c>
      <c r="I46" s="20">
        <v>26009</v>
      </c>
      <c r="J46" s="20">
        <v>4512</v>
      </c>
      <c r="K46" s="20">
        <v>22258</v>
      </c>
      <c r="L46" s="20">
        <v>3177</v>
      </c>
      <c r="M46" s="20">
        <v>23035</v>
      </c>
      <c r="N46" s="20">
        <v>7434</v>
      </c>
    </row>
    <row r="47" spans="2:14" ht="24" customHeight="1" x14ac:dyDescent="0.25">
      <c r="B47" s="47" t="s">
        <v>26</v>
      </c>
      <c r="C47" s="20">
        <v>6614</v>
      </c>
      <c r="D47" s="20">
        <v>23484</v>
      </c>
      <c r="E47" s="20">
        <v>17822</v>
      </c>
      <c r="F47" s="20">
        <v>10778</v>
      </c>
      <c r="G47" s="20">
        <v>18216</v>
      </c>
      <c r="H47" s="20">
        <v>6592</v>
      </c>
      <c r="I47" s="20">
        <v>18140</v>
      </c>
      <c r="J47" s="20">
        <v>19304</v>
      </c>
      <c r="K47" s="20">
        <v>18692</v>
      </c>
      <c r="L47" s="20">
        <v>12592</v>
      </c>
      <c r="M47" s="20">
        <v>11167</v>
      </c>
      <c r="N47" s="20">
        <v>2517</v>
      </c>
    </row>
    <row r="48" spans="2:14" ht="24" customHeight="1" x14ac:dyDescent="0.25">
      <c r="B48" s="18" t="s">
        <v>27</v>
      </c>
      <c r="C48" s="19">
        <f t="shared" ref="C48:N48" si="15">SUM(C41:C47)</f>
        <v>60649</v>
      </c>
      <c r="D48" s="19">
        <f t="shared" si="15"/>
        <v>123385</v>
      </c>
      <c r="E48" s="19">
        <f t="shared" si="15"/>
        <v>92903</v>
      </c>
      <c r="F48" s="19">
        <f t="shared" si="15"/>
        <v>87969</v>
      </c>
      <c r="G48" s="19">
        <f t="shared" si="15"/>
        <v>115967</v>
      </c>
      <c r="H48" s="19">
        <f t="shared" si="15"/>
        <v>68350</v>
      </c>
      <c r="I48" s="19">
        <f t="shared" si="15"/>
        <v>108332</v>
      </c>
      <c r="J48" s="19">
        <f t="shared" si="15"/>
        <v>78409</v>
      </c>
      <c r="K48" s="19">
        <f t="shared" si="15"/>
        <v>111789</v>
      </c>
      <c r="L48" s="19">
        <f t="shared" si="15"/>
        <v>51436</v>
      </c>
      <c r="M48" s="19">
        <f t="shared" si="15"/>
        <v>115788</v>
      </c>
      <c r="N48" s="19">
        <f t="shared" si="15"/>
        <v>107117</v>
      </c>
    </row>
    <row r="49" spans="2:14" ht="11.1" customHeight="1" x14ac:dyDescent="0.25"/>
    <row r="50" spans="2:14" customFormat="1" ht="50.1" customHeight="1" x14ac:dyDescent="0.25">
      <c r="B50" s="69" t="s">
        <v>33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</sheetData>
  <mergeCells count="7">
    <mergeCell ref="B50:N50"/>
    <mergeCell ref="K3:M3"/>
    <mergeCell ref="K4:M4"/>
    <mergeCell ref="G3:I3"/>
    <mergeCell ref="G4:I4"/>
    <mergeCell ref="C3:E3"/>
    <mergeCell ref="C4:E4"/>
  </mergeCells>
  <hyperlinks>
    <hyperlink ref="B50:N50" r:id="rId1" display="CLIQUER ICI POUR CRÉER DANS SMARTSHEET" xr:uid="{6BEBBC3A-A6E7-254A-9901-A205B426D66F}"/>
  </hyperlinks>
  <pageMargins left="0.4" right="0.4" top="0.4" bottom="0.4" header="0" footer="0"/>
  <pageSetup scale="57" fitToHeight="0" orientation="landscape" horizontalDpi="1200" verticalDpi="1200" r:id="rId2"/>
  <rowBreaks count="1" manualBreakCount="1">
    <brk id="2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D654-ADB3-C24F-B6A3-FB9C9DF55229}">
  <sheetPr>
    <tabColor theme="3" tint="0.79998168889431442"/>
    <pageSetUpPr fitToPage="1"/>
  </sheetPr>
  <dimension ref="B1:S50"/>
  <sheetViews>
    <sheetView showGridLines="0" zoomScaleNormal="100" zoomScalePageLayoutView="75" workbookViewId="0"/>
  </sheetViews>
  <sheetFormatPr defaultColWidth="10.875" defaultRowHeight="13.5" x14ac:dyDescent="0.25"/>
  <cols>
    <col min="1" max="1" width="3.375" style="1" customWidth="1"/>
    <col min="2" max="2" width="35.625" style="1" customWidth="1"/>
    <col min="3" max="3" width="15.875" style="1" customWidth="1"/>
    <col min="4" max="4" width="24.625" style="1" customWidth="1"/>
    <col min="5" max="14" width="15.875" style="1" customWidth="1"/>
    <col min="15" max="15" width="3.375" style="1" customWidth="1"/>
    <col min="16" max="16384" width="10.875" style="1"/>
  </cols>
  <sheetData>
    <row r="1" spans="2:16" ht="42" customHeight="1" thickBot="1" x14ac:dyDescent="0.3">
      <c r="B1" s="38" t="s">
        <v>2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45.95" customHeight="1" thickBot="1" x14ac:dyDescent="0.3">
      <c r="B2" s="74" t="s">
        <v>34</v>
      </c>
      <c r="C2" s="74"/>
      <c r="D2" s="74"/>
      <c r="E2" s="74"/>
      <c r="F2" s="74"/>
      <c r="G2" s="74"/>
      <c r="H2" s="74"/>
      <c r="I2" s="74"/>
      <c r="J2" s="74"/>
      <c r="K2" s="40"/>
      <c r="L2" s="40"/>
      <c r="M2" s="40"/>
      <c r="N2" s="40"/>
    </row>
    <row r="3" spans="2:16" ht="6.95" customHeight="1" x14ac:dyDescent="0.4">
      <c r="B3" s="67"/>
      <c r="C3" s="68"/>
      <c r="D3" s="68"/>
      <c r="E3" s="68"/>
      <c r="F3" s="68"/>
      <c r="G3" s="68"/>
      <c r="H3" s="68"/>
      <c r="I3" s="68"/>
      <c r="J3" s="65"/>
      <c r="K3" s="65"/>
      <c r="L3" s="65"/>
      <c r="M3" s="65"/>
      <c r="N3" s="65"/>
    </row>
    <row r="4" spans="2:16" ht="21.95" customHeight="1" x14ac:dyDescent="0.25">
      <c r="B4" s="66"/>
      <c r="C4" s="70" t="s">
        <v>3</v>
      </c>
      <c r="D4" s="70"/>
      <c r="E4" s="70"/>
      <c r="F4" s="65"/>
      <c r="G4" s="70" t="s">
        <v>4</v>
      </c>
      <c r="H4" s="70"/>
      <c r="I4" s="70"/>
      <c r="J4" s="65"/>
      <c r="K4" s="70" t="s">
        <v>5</v>
      </c>
      <c r="L4" s="70"/>
      <c r="M4" s="70"/>
      <c r="N4" s="65"/>
    </row>
    <row r="5" spans="2:16" ht="54.95" customHeight="1" x14ac:dyDescent="0.25">
      <c r="B5" s="66"/>
      <c r="C5" s="73">
        <f>SUM(C17,C27)</f>
        <v>0</v>
      </c>
      <c r="D5" s="73"/>
      <c r="E5" s="73"/>
      <c r="F5" s="65"/>
      <c r="G5" s="72" t="str">
        <f>K17</f>
        <v/>
      </c>
      <c r="H5" s="72"/>
      <c r="I5" s="72"/>
      <c r="J5" s="65"/>
      <c r="K5" s="71">
        <f>(I17+I27)-J17</f>
        <v>0</v>
      </c>
      <c r="L5" s="71"/>
      <c r="M5" s="71"/>
      <c r="N5" s="65"/>
    </row>
    <row r="6" spans="2:16" ht="20.100000000000001" customHeight="1" thickBot="1" x14ac:dyDescent="0.3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6" ht="11.1" customHeight="1" x14ac:dyDescent="0.25">
      <c r="O7" s="2"/>
    </row>
    <row r="8" spans="2:16" ht="33" customHeight="1" thickBot="1" x14ac:dyDescent="0.45">
      <c r="B8" s="41" t="s">
        <v>3</v>
      </c>
      <c r="C8" s="41"/>
      <c r="D8" s="41"/>
      <c r="E8" s="41"/>
      <c r="F8" s="41"/>
      <c r="G8" s="41"/>
      <c r="H8" s="41"/>
      <c r="I8" s="41"/>
      <c r="J8" s="40"/>
      <c r="K8" s="40"/>
      <c r="L8" s="40"/>
      <c r="M8" s="40"/>
      <c r="N8" s="40"/>
    </row>
    <row r="9" spans="2:16" ht="33" customHeight="1" x14ac:dyDescent="0.4">
      <c r="B9" s="42" t="s">
        <v>6</v>
      </c>
      <c r="C9" s="37"/>
      <c r="D9" s="37"/>
      <c r="E9" s="37"/>
      <c r="F9" s="37"/>
      <c r="G9" s="37"/>
      <c r="H9" s="43" t="s">
        <v>7</v>
      </c>
    </row>
    <row r="10" spans="2:16" ht="363.95" customHeight="1" x14ac:dyDescent="0.25">
      <c r="O10" s="2"/>
      <c r="P10"/>
    </row>
    <row r="11" spans="2:16" ht="11.1" customHeight="1" x14ac:dyDescent="0.25">
      <c r="O11" s="2"/>
    </row>
    <row r="12" spans="2:16" ht="45.75" customHeight="1" x14ac:dyDescent="0.25">
      <c r="B12" s="3" t="s">
        <v>6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0</v>
      </c>
      <c r="I12" s="3" t="s">
        <v>13</v>
      </c>
      <c r="J12" s="3" t="s">
        <v>1</v>
      </c>
      <c r="K12" s="24" t="s">
        <v>14</v>
      </c>
      <c r="L12" s="25"/>
      <c r="M12" s="26"/>
      <c r="N12" s="27"/>
      <c r="O12" s="2"/>
    </row>
    <row r="13" spans="2:16" ht="24" customHeight="1" x14ac:dyDescent="0.25">
      <c r="B13" s="54" t="s">
        <v>15</v>
      </c>
      <c r="C13" s="56"/>
      <c r="D13" s="56"/>
      <c r="E13" s="57"/>
      <c r="F13" s="56"/>
      <c r="G13" s="56"/>
      <c r="H13" s="56"/>
      <c r="I13" s="58"/>
      <c r="J13" s="58"/>
      <c r="K13" s="35" t="str">
        <f>IFERROR(I13/J13,"")</f>
        <v/>
      </c>
      <c r="L13" s="28"/>
      <c r="M13" s="23"/>
      <c r="N13" s="29"/>
      <c r="O13" s="2"/>
    </row>
    <row r="14" spans="2:16" ht="24" customHeight="1" x14ac:dyDescent="0.25">
      <c r="B14" s="55" t="s">
        <v>16</v>
      </c>
      <c r="C14" s="59"/>
      <c r="D14" s="59"/>
      <c r="E14" s="60"/>
      <c r="F14" s="59"/>
      <c r="G14" s="59"/>
      <c r="H14" s="59"/>
      <c r="I14" s="61"/>
      <c r="J14" s="61"/>
      <c r="K14" s="35" t="str">
        <f t="shared" ref="K14:K17" si="0">IFERROR(I14/J14,"")</f>
        <v/>
      </c>
      <c r="L14" s="28"/>
      <c r="M14" s="23"/>
      <c r="N14" s="29"/>
      <c r="O14" s="2"/>
    </row>
    <row r="15" spans="2:16" ht="24" customHeight="1" x14ac:dyDescent="0.25">
      <c r="B15" s="48" t="s">
        <v>17</v>
      </c>
      <c r="C15" s="59"/>
      <c r="D15" s="59"/>
      <c r="E15" s="60"/>
      <c r="F15" s="59"/>
      <c r="G15" s="59"/>
      <c r="H15" s="59"/>
      <c r="I15" s="61"/>
      <c r="J15" s="61"/>
      <c r="K15" s="35" t="str">
        <f t="shared" si="0"/>
        <v/>
      </c>
      <c r="L15" s="28"/>
      <c r="M15" s="23"/>
      <c r="N15" s="29"/>
      <c r="O15" s="2"/>
    </row>
    <row r="16" spans="2:16" ht="24" customHeight="1" x14ac:dyDescent="0.25">
      <c r="B16" s="50" t="s">
        <v>18</v>
      </c>
      <c r="C16" s="59"/>
      <c r="D16" s="59"/>
      <c r="E16" s="60"/>
      <c r="F16" s="59"/>
      <c r="G16" s="59"/>
      <c r="H16" s="59"/>
      <c r="I16" s="61"/>
      <c r="J16" s="61"/>
      <c r="K16" s="35" t="str">
        <f t="shared" si="0"/>
        <v/>
      </c>
      <c r="L16" s="28"/>
      <c r="M16" s="23"/>
      <c r="N16" s="29"/>
      <c r="O16" s="2"/>
    </row>
    <row r="17" spans="2:19" ht="24" customHeight="1" x14ac:dyDescent="0.25">
      <c r="B17" s="12" t="s">
        <v>19</v>
      </c>
      <c r="C17" s="13">
        <f t="shared" ref="C17" si="1">SUM(C13:C16)</f>
        <v>0</v>
      </c>
      <c r="D17" s="13">
        <f t="shared" ref="D17" si="2">SUM(D13:D16)</f>
        <v>0</v>
      </c>
      <c r="E17" s="14" t="str">
        <f>IFERROR(C17/D17,"0")</f>
        <v>0</v>
      </c>
      <c r="F17" s="13">
        <f t="shared" ref="F17:J17" si="3">SUM(F13:F16)</f>
        <v>0</v>
      </c>
      <c r="G17" s="13">
        <f t="shared" si="3"/>
        <v>0</v>
      </c>
      <c r="H17" s="13">
        <f t="shared" si="3"/>
        <v>0</v>
      </c>
      <c r="I17" s="15">
        <f t="shared" si="3"/>
        <v>0</v>
      </c>
      <c r="J17" s="16">
        <f t="shared" si="3"/>
        <v>0</v>
      </c>
      <c r="K17" s="36" t="str">
        <f t="shared" si="0"/>
        <v/>
      </c>
      <c r="L17" s="30"/>
      <c r="M17" s="31"/>
      <c r="N17" s="32"/>
      <c r="O17" s="2"/>
    </row>
    <row r="18" spans="2:19" ht="11.1" customHeight="1" x14ac:dyDescent="0.25">
      <c r="O18" s="2"/>
    </row>
    <row r="19" spans="2:19" ht="45.75" customHeight="1" x14ac:dyDescent="0.25">
      <c r="B19" s="3" t="s">
        <v>7</v>
      </c>
      <c r="C19" s="3" t="s">
        <v>8</v>
      </c>
      <c r="D19" s="3" t="s">
        <v>9</v>
      </c>
      <c r="E19" s="3" t="s">
        <v>10</v>
      </c>
      <c r="F19" s="3" t="s">
        <v>11</v>
      </c>
      <c r="G19" s="3" t="s">
        <v>12</v>
      </c>
      <c r="H19" s="3" t="s">
        <v>0</v>
      </c>
      <c r="I19" s="24" t="s">
        <v>13</v>
      </c>
      <c r="J19" s="25"/>
      <c r="K19" s="26"/>
      <c r="L19" s="26"/>
      <c r="M19" s="26"/>
      <c r="N19" s="27"/>
      <c r="O19" s="2"/>
    </row>
    <row r="20" spans="2:19" ht="24" customHeight="1" x14ac:dyDescent="0.25">
      <c r="B20" s="44" t="s">
        <v>20</v>
      </c>
      <c r="C20" s="59"/>
      <c r="D20" s="59"/>
      <c r="E20" s="60"/>
      <c r="F20" s="59"/>
      <c r="G20" s="59"/>
      <c r="H20" s="59"/>
      <c r="I20" s="62"/>
      <c r="J20" s="28"/>
      <c r="K20" s="23"/>
      <c r="L20" s="23"/>
      <c r="M20" s="23"/>
      <c r="N20" s="29"/>
      <c r="O20" s="2"/>
    </row>
    <row r="21" spans="2:19" ht="24" customHeight="1" x14ac:dyDescent="0.25">
      <c r="B21" s="45" t="s">
        <v>21</v>
      </c>
      <c r="C21" s="59"/>
      <c r="D21" s="59"/>
      <c r="E21" s="60"/>
      <c r="F21" s="59"/>
      <c r="G21" s="59"/>
      <c r="H21" s="59"/>
      <c r="I21" s="62"/>
      <c r="J21" s="28"/>
      <c r="K21" s="23"/>
      <c r="L21" s="23"/>
      <c r="M21" s="23"/>
      <c r="N21" s="29"/>
      <c r="O21" s="2"/>
    </row>
    <row r="22" spans="2:19" ht="24" customHeight="1" x14ac:dyDescent="0.25">
      <c r="B22" s="46" t="s">
        <v>22</v>
      </c>
      <c r="C22" s="59"/>
      <c r="D22" s="59"/>
      <c r="E22" s="60"/>
      <c r="F22" s="59"/>
      <c r="G22" s="59"/>
      <c r="H22" s="59"/>
      <c r="I22" s="62"/>
      <c r="J22" s="28"/>
      <c r="K22" s="23"/>
      <c r="L22" s="23"/>
      <c r="M22" s="23"/>
      <c r="N22" s="29"/>
      <c r="O22" s="2"/>
      <c r="S22"/>
    </row>
    <row r="23" spans="2:19" ht="24" customHeight="1" x14ac:dyDescent="0.25">
      <c r="B23" s="52" t="s">
        <v>23</v>
      </c>
      <c r="C23" s="59"/>
      <c r="D23" s="59"/>
      <c r="E23" s="60"/>
      <c r="F23" s="59"/>
      <c r="G23" s="59"/>
      <c r="H23" s="59"/>
      <c r="I23" s="62"/>
      <c r="J23" s="28"/>
      <c r="K23" s="23"/>
      <c r="L23" s="23"/>
      <c r="M23" s="23"/>
      <c r="N23" s="29"/>
    </row>
    <row r="24" spans="2:19" ht="24" customHeight="1" x14ac:dyDescent="0.25">
      <c r="B24" s="51" t="s">
        <v>24</v>
      </c>
      <c r="C24" s="59"/>
      <c r="D24" s="59"/>
      <c r="E24" s="60"/>
      <c r="F24" s="59"/>
      <c r="G24" s="59"/>
      <c r="H24" s="59"/>
      <c r="I24" s="62"/>
      <c r="J24" s="28"/>
      <c r="K24" s="23"/>
      <c r="L24" s="23"/>
      <c r="M24" s="23"/>
      <c r="N24" s="29"/>
    </row>
    <row r="25" spans="2:19" ht="24" customHeight="1" x14ac:dyDescent="0.25">
      <c r="B25" s="49" t="s">
        <v>25</v>
      </c>
      <c r="C25" s="59"/>
      <c r="D25" s="59"/>
      <c r="E25" s="60"/>
      <c r="F25" s="59"/>
      <c r="G25" s="59"/>
      <c r="H25" s="59"/>
      <c r="I25" s="62"/>
      <c r="J25" s="28"/>
      <c r="K25" s="23"/>
      <c r="L25" s="23"/>
      <c r="M25" s="23"/>
      <c r="N25" s="29"/>
    </row>
    <row r="26" spans="2:19" ht="24" customHeight="1" x14ac:dyDescent="0.25">
      <c r="B26" s="47" t="s">
        <v>26</v>
      </c>
      <c r="C26" s="59"/>
      <c r="D26" s="59"/>
      <c r="E26" s="60"/>
      <c r="F26" s="59"/>
      <c r="G26" s="59"/>
      <c r="H26" s="59"/>
      <c r="I26" s="62"/>
      <c r="J26" s="28"/>
      <c r="K26" s="23"/>
      <c r="L26" s="23"/>
      <c r="M26" s="23"/>
      <c r="N26" s="29"/>
    </row>
    <row r="27" spans="2:19" ht="24" customHeight="1" x14ac:dyDescent="0.25">
      <c r="B27" s="12" t="s">
        <v>27</v>
      </c>
      <c r="C27" s="13">
        <f t="shared" ref="C27:D27" si="4">SUM(C20:C26)</f>
        <v>0</v>
      </c>
      <c r="D27" s="13">
        <f t="shared" si="4"/>
        <v>0</v>
      </c>
      <c r="E27" s="14" t="str">
        <f>IFERROR(C27/D27,"0")</f>
        <v>0</v>
      </c>
      <c r="F27" s="13">
        <f t="shared" ref="F27:I27" si="5">SUM(F20:F26)</f>
        <v>0</v>
      </c>
      <c r="G27" s="13">
        <f t="shared" si="5"/>
        <v>0</v>
      </c>
      <c r="H27" s="13">
        <f t="shared" si="5"/>
        <v>0</v>
      </c>
      <c r="I27" s="34">
        <f t="shared" si="5"/>
        <v>0</v>
      </c>
      <c r="J27" s="30"/>
      <c r="K27" s="31"/>
      <c r="L27" s="31"/>
      <c r="M27" s="31"/>
      <c r="N27" s="32"/>
    </row>
    <row r="28" spans="2:19" ht="11.1" customHeight="1" x14ac:dyDescent="0.25">
      <c r="O28" s="2"/>
    </row>
    <row r="29" spans="2:19" ht="33" customHeight="1" thickBot="1" x14ac:dyDescent="0.45">
      <c r="B29" s="41" t="s">
        <v>28</v>
      </c>
      <c r="C29" s="41"/>
      <c r="D29" s="41"/>
      <c r="E29" s="41"/>
      <c r="F29" s="41"/>
      <c r="G29" s="41"/>
      <c r="H29" s="41"/>
      <c r="I29" s="41"/>
      <c r="J29" s="40"/>
      <c r="K29" s="40"/>
      <c r="L29" s="40"/>
      <c r="M29" s="40"/>
      <c r="N29" s="40"/>
    </row>
    <row r="30" spans="2:19" ht="249.95" customHeight="1" x14ac:dyDescent="0.25">
      <c r="O30" s="2"/>
    </row>
    <row r="31" spans="2:19" ht="249.95" customHeight="1" x14ac:dyDescent="0.25">
      <c r="O31" s="2"/>
    </row>
    <row r="32" spans="2:19" ht="11.1" customHeight="1" x14ac:dyDescent="0.25"/>
    <row r="33" spans="2:14" ht="33" customHeight="1" thickBot="1" x14ac:dyDescent="0.45">
      <c r="B33" s="41" t="s">
        <v>3</v>
      </c>
      <c r="C33" s="41"/>
      <c r="D33" s="41"/>
      <c r="E33" s="41"/>
      <c r="F33" s="41"/>
      <c r="G33" s="41"/>
      <c r="H33" s="41"/>
      <c r="I33" s="41"/>
      <c r="J33" s="40"/>
      <c r="K33" s="40"/>
      <c r="L33" s="40"/>
      <c r="M33" s="40"/>
      <c r="N33" s="40"/>
    </row>
    <row r="34" spans="2:14" ht="24" customHeight="1" x14ac:dyDescent="0.25">
      <c r="B34" s="17" t="s">
        <v>6</v>
      </c>
      <c r="C34" s="17" t="s">
        <v>43</v>
      </c>
      <c r="D34" s="17" t="s">
        <v>36</v>
      </c>
      <c r="E34" s="17" t="s">
        <v>29</v>
      </c>
      <c r="F34" s="17" t="s">
        <v>37</v>
      </c>
      <c r="G34" s="17" t="s">
        <v>30</v>
      </c>
      <c r="H34" s="17" t="s">
        <v>31</v>
      </c>
      <c r="I34" s="17" t="s">
        <v>38</v>
      </c>
      <c r="J34" s="17" t="s">
        <v>32</v>
      </c>
      <c r="K34" s="17" t="s">
        <v>39</v>
      </c>
      <c r="L34" s="17" t="s">
        <v>40</v>
      </c>
      <c r="M34" s="17" t="s">
        <v>41</v>
      </c>
      <c r="N34" s="17" t="s">
        <v>42</v>
      </c>
    </row>
    <row r="35" spans="2:14" ht="24" customHeight="1" x14ac:dyDescent="0.25">
      <c r="B35" s="53" t="s">
        <v>15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2:14" ht="24" customHeight="1" x14ac:dyDescent="0.25">
      <c r="B36" s="55" t="s">
        <v>16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2:14" ht="24" customHeight="1" x14ac:dyDescent="0.25">
      <c r="B37" s="48" t="s">
        <v>17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2:14" ht="24" customHeight="1" x14ac:dyDescent="0.25">
      <c r="B38" s="50" t="s">
        <v>18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2:14" ht="24" customHeight="1" x14ac:dyDescent="0.25">
      <c r="B39" s="18" t="s">
        <v>19</v>
      </c>
      <c r="C39" s="19">
        <f t="shared" ref="C39:N39" si="6">SUM(C35:C38)</f>
        <v>0</v>
      </c>
      <c r="D39" s="19">
        <f t="shared" si="6"/>
        <v>0</v>
      </c>
      <c r="E39" s="19">
        <f t="shared" si="6"/>
        <v>0</v>
      </c>
      <c r="F39" s="19">
        <f t="shared" si="6"/>
        <v>0</v>
      </c>
      <c r="G39" s="19">
        <f t="shared" si="6"/>
        <v>0</v>
      </c>
      <c r="H39" s="19">
        <f t="shared" si="6"/>
        <v>0</v>
      </c>
      <c r="I39" s="19">
        <f t="shared" si="6"/>
        <v>0</v>
      </c>
      <c r="J39" s="19">
        <f t="shared" si="6"/>
        <v>0</v>
      </c>
      <c r="K39" s="19">
        <f t="shared" si="6"/>
        <v>0</v>
      </c>
      <c r="L39" s="19">
        <f t="shared" si="6"/>
        <v>0</v>
      </c>
      <c r="M39" s="19">
        <f t="shared" si="6"/>
        <v>0</v>
      </c>
      <c r="N39" s="19">
        <f t="shared" si="6"/>
        <v>0</v>
      </c>
    </row>
    <row r="40" spans="2:14" ht="11.1" customHeight="1" x14ac:dyDescent="0.25"/>
    <row r="41" spans="2:14" ht="24" customHeight="1" x14ac:dyDescent="0.25">
      <c r="B41" s="17" t="s">
        <v>7</v>
      </c>
      <c r="C41" s="17" t="s">
        <v>43</v>
      </c>
      <c r="D41" s="17" t="s">
        <v>36</v>
      </c>
      <c r="E41" s="17" t="s">
        <v>29</v>
      </c>
      <c r="F41" s="17" t="s">
        <v>37</v>
      </c>
      <c r="G41" s="17" t="s">
        <v>30</v>
      </c>
      <c r="H41" s="17" t="s">
        <v>31</v>
      </c>
      <c r="I41" s="17" t="s">
        <v>38</v>
      </c>
      <c r="J41" s="17" t="s">
        <v>32</v>
      </c>
      <c r="K41" s="17" t="s">
        <v>39</v>
      </c>
      <c r="L41" s="17" t="s">
        <v>40</v>
      </c>
      <c r="M41" s="17" t="s">
        <v>41</v>
      </c>
      <c r="N41" s="17" t="s">
        <v>42</v>
      </c>
    </row>
    <row r="42" spans="2:14" ht="24" customHeight="1" x14ac:dyDescent="0.25">
      <c r="B42" s="44" t="s">
        <v>20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2:14" ht="24" customHeight="1" x14ac:dyDescent="0.25">
      <c r="B43" s="45" t="s">
        <v>21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2:14" ht="24" customHeight="1" x14ac:dyDescent="0.25">
      <c r="B44" s="46" t="s">
        <v>22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2:14" ht="24" customHeight="1" x14ac:dyDescent="0.25">
      <c r="B45" s="52" t="s">
        <v>23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2:14" ht="24" customHeight="1" x14ac:dyDescent="0.25">
      <c r="B46" s="51" t="s">
        <v>24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2:14" ht="24" customHeight="1" x14ac:dyDescent="0.25">
      <c r="B47" s="49" t="s">
        <v>25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2:14" ht="24" customHeight="1" x14ac:dyDescent="0.25">
      <c r="B48" s="47" t="s">
        <v>26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2:14" ht="24" customHeight="1" x14ac:dyDescent="0.25">
      <c r="B49" s="18" t="s">
        <v>27</v>
      </c>
      <c r="C49" s="19">
        <f t="shared" ref="C49:N49" si="7">SUM(C42:C48)</f>
        <v>0</v>
      </c>
      <c r="D49" s="19">
        <f t="shared" si="7"/>
        <v>0</v>
      </c>
      <c r="E49" s="19">
        <f t="shared" si="7"/>
        <v>0</v>
      </c>
      <c r="F49" s="19">
        <f t="shared" si="7"/>
        <v>0</v>
      </c>
      <c r="G49" s="19">
        <f t="shared" si="7"/>
        <v>0</v>
      </c>
      <c r="H49" s="19">
        <f t="shared" si="7"/>
        <v>0</v>
      </c>
      <c r="I49" s="19">
        <f t="shared" si="7"/>
        <v>0</v>
      </c>
      <c r="J49" s="19">
        <f t="shared" si="7"/>
        <v>0</v>
      </c>
      <c r="K49" s="19">
        <f t="shared" si="7"/>
        <v>0</v>
      </c>
      <c r="L49" s="19">
        <f t="shared" si="7"/>
        <v>0</v>
      </c>
      <c r="M49" s="19">
        <f t="shared" si="7"/>
        <v>0</v>
      </c>
      <c r="N49" s="19">
        <f t="shared" si="7"/>
        <v>0</v>
      </c>
    </row>
    <row r="50" spans="2:14" ht="11.1" customHeight="1" x14ac:dyDescent="0.25"/>
  </sheetData>
  <mergeCells count="7">
    <mergeCell ref="B2:J2"/>
    <mergeCell ref="C4:E4"/>
    <mergeCell ref="G4:I4"/>
    <mergeCell ref="K4:M4"/>
    <mergeCell ref="C5:E5"/>
    <mergeCell ref="G5:I5"/>
    <mergeCell ref="K5:M5"/>
  </mergeCells>
  <pageMargins left="0.4" right="0.4" top="0.4" bottom="0.4" header="0" footer="0"/>
  <pageSetup scale="57" fitToHeight="0" orientation="landscape" horizontalDpi="1200" verticalDpi="120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98C5-9E02-634E-8C45-EE0895945E5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21" customWidth="1"/>
    <col min="2" max="2" width="88.375" style="21" customWidth="1"/>
    <col min="3" max="16384" width="10.875" style="21"/>
  </cols>
  <sheetData>
    <row r="1" spans="2:2" ht="20.100000000000001" customHeight="1" x14ac:dyDescent="0.25"/>
    <row r="2" spans="2:2" ht="120" customHeight="1" x14ac:dyDescent="0.25">
      <c r="B2" s="22" t="s">
        <v>35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Rapport mensuel numér</vt:lpstr>
      <vt:lpstr>VIERGE - Rapport mensuel numéri</vt:lpstr>
      <vt:lpstr>- Exclusion de responsabilité -</vt:lpstr>
      <vt:lpstr>'EXEMPLE - Rapport mensuel numér'!Print_Area</vt:lpstr>
      <vt:lpstr>'VIERGE - Rapport mensuel numéri'!Print_Area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2023-09-24T21:55:59Z</cp:lastPrinted>
  <dcterms:created xsi:type="dcterms:W3CDTF">2016-03-21T16:06:55Z</dcterms:created>
  <dcterms:modified xsi:type="dcterms:W3CDTF">2025-01-21T11:22:08Z</dcterms:modified>
</cp:coreProperties>
</file>