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1001\DTP\FR\-content-marketing-campaign-tracking-templates\"/>
    </mc:Choice>
  </mc:AlternateContent>
  <xr:revisionPtr revIDLastSave="0" documentId="13_ncr:1_{61269AE0-A5FA-4DB8-A32F-9D967BADC270}" xr6:coauthVersionLast="47" xr6:coauthVersionMax="47" xr10:uidLastSave="{00000000-0000-0000-0000-000000000000}"/>
  <bookViews>
    <workbookView xWindow="28680" yWindow="-120" windowWidth="29040" windowHeight="15840" xr2:uid="{621BC3BA-479F-F24A-993E-F0D759EF1D0F}"/>
  </bookViews>
  <sheets>
    <sheet name="EXEMPLE - Suivi marketing intég" sheetId="3" r:id="rId1"/>
    <sheet name="VIERGE - Outil marketing intégr" sheetId="1" r:id="rId2"/>
    <sheet name="- Exclusion de responsabilité -" sheetId="2" r:id="rId3"/>
  </sheets>
  <definedNames>
    <definedName name="_xlnm.Print_Area" localSheetId="0">'EXEMPLE - Suivi marketing intég'!$B$1:$M$33</definedName>
    <definedName name="_xlnm.Print_Area" localSheetId="1">'VIERGE - Outil marketing intégr'!$B$1:$M$33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3" l="1"/>
  <c r="K33" i="3"/>
  <c r="H33" i="3"/>
  <c r="I33" i="3"/>
  <c r="J32" i="3"/>
  <c r="H32" i="3"/>
  <c r="I32" i="3"/>
  <c r="J31" i="3"/>
  <c r="K31" i="3"/>
  <c r="H31" i="3"/>
  <c r="I31" i="3"/>
  <c r="M31" i="3"/>
  <c r="J30" i="3"/>
  <c r="H30" i="3"/>
  <c r="L30" i="3"/>
  <c r="K30" i="3"/>
  <c r="I30" i="3"/>
  <c r="M30" i="3"/>
  <c r="J29" i="3"/>
  <c r="L29" i="3"/>
  <c r="M29" i="3"/>
  <c r="J28" i="3"/>
  <c r="K28" i="3"/>
  <c r="H28" i="3"/>
  <c r="L28" i="3"/>
  <c r="J27" i="3"/>
  <c r="H27" i="3"/>
  <c r="L27" i="3"/>
  <c r="K27" i="3"/>
  <c r="I27" i="3"/>
  <c r="M27" i="3"/>
  <c r="J26" i="3"/>
  <c r="L26" i="3"/>
  <c r="M26" i="3"/>
  <c r="J25" i="3"/>
  <c r="K25" i="3"/>
  <c r="H25" i="3"/>
  <c r="I25" i="3"/>
  <c r="M25" i="3"/>
  <c r="J24" i="3"/>
  <c r="H24" i="3"/>
  <c r="L24" i="3"/>
  <c r="K24" i="3"/>
  <c r="I24" i="3"/>
  <c r="M24" i="3"/>
  <c r="J23" i="3"/>
  <c r="H23" i="3"/>
  <c r="L23" i="3"/>
  <c r="I23" i="3"/>
  <c r="M23" i="3"/>
  <c r="J22" i="3"/>
  <c r="M22" i="3"/>
  <c r="J21" i="3"/>
  <c r="H21" i="3"/>
  <c r="L21" i="3"/>
  <c r="K21" i="3"/>
  <c r="I21" i="3"/>
  <c r="M21" i="3"/>
  <c r="J20" i="3"/>
  <c r="H20" i="3"/>
  <c r="L20" i="3"/>
  <c r="I20" i="3"/>
  <c r="J19" i="3"/>
  <c r="K19" i="3"/>
  <c r="H19" i="3"/>
  <c r="I19" i="3"/>
  <c r="J18" i="3"/>
  <c r="H18" i="3"/>
  <c r="L18" i="3"/>
  <c r="J17" i="3"/>
  <c r="H17" i="3"/>
  <c r="L17" i="3"/>
  <c r="I17" i="3"/>
  <c r="M17" i="3"/>
  <c r="J16" i="3"/>
  <c r="L16" i="3"/>
  <c r="J15" i="3"/>
  <c r="H15" i="3"/>
  <c r="L15" i="3"/>
  <c r="J14" i="3"/>
  <c r="H14" i="3"/>
  <c r="L14" i="3"/>
  <c r="I14" i="3"/>
  <c r="M14" i="3"/>
  <c r="J13" i="3"/>
  <c r="K13" i="3"/>
  <c r="J12" i="3"/>
  <c r="H12" i="3"/>
  <c r="L12" i="3"/>
  <c r="J11" i="3"/>
  <c r="H11" i="3"/>
  <c r="L11" i="3"/>
  <c r="I11" i="3"/>
  <c r="M11" i="3"/>
  <c r="J10" i="3"/>
  <c r="H10" i="3"/>
  <c r="L10" i="3"/>
  <c r="I10" i="3"/>
  <c r="J9" i="3"/>
  <c r="H9" i="3"/>
  <c r="I9" i="3"/>
  <c r="C4" i="3"/>
  <c r="D4" i="3"/>
  <c r="I15" i="3"/>
  <c r="M15" i="3"/>
  <c r="M9" i="3"/>
  <c r="M20" i="3"/>
  <c r="M32" i="3"/>
  <c r="M13" i="3"/>
  <c r="K22" i="3"/>
  <c r="M33" i="3"/>
  <c r="J4" i="3"/>
  <c r="L19" i="3"/>
  <c r="L22" i="3"/>
  <c r="K10" i="3"/>
  <c r="L13" i="3"/>
  <c r="L33" i="3"/>
  <c r="M10" i="3"/>
  <c r="I28" i="3"/>
  <c r="M28" i="3"/>
  <c r="M19" i="3"/>
  <c r="L25" i="3"/>
  <c r="L31" i="3"/>
  <c r="K11" i="3"/>
  <c r="K14" i="3"/>
  <c r="K17" i="3"/>
  <c r="M16" i="3"/>
  <c r="K20" i="3"/>
  <c r="K23" i="3"/>
  <c r="K26" i="3"/>
  <c r="K29" i="3"/>
  <c r="H4" i="3"/>
  <c r="F4" i="3"/>
  <c r="K9" i="3"/>
  <c r="I18" i="3"/>
  <c r="M18" i="3"/>
  <c r="K32" i="3"/>
  <c r="L9" i="3"/>
  <c r="L32" i="3"/>
  <c r="K16" i="3"/>
  <c r="I12" i="3"/>
  <c r="M12" i="3"/>
  <c r="K12" i="3"/>
  <c r="K15" i="3"/>
  <c r="K18" i="3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H19" i="1"/>
  <c r="I19" i="1"/>
  <c r="H10" i="1"/>
  <c r="H21" i="1"/>
  <c r="K4" i="3"/>
  <c r="L4" i="3"/>
  <c r="I4" i="3"/>
  <c r="G4" i="3"/>
  <c r="M29" i="1"/>
  <c r="M26" i="1"/>
  <c r="M22" i="1"/>
  <c r="M19" i="1"/>
  <c r="M16" i="1"/>
  <c r="M13" i="1"/>
  <c r="L29" i="1"/>
  <c r="L26" i="1"/>
  <c r="L22" i="1"/>
  <c r="L21" i="1"/>
  <c r="L19" i="1"/>
  <c r="L16" i="1"/>
  <c r="L13" i="1"/>
  <c r="L10" i="1"/>
  <c r="H33" i="1"/>
  <c r="L33" i="1"/>
  <c r="J9" i="1"/>
  <c r="H11" i="1"/>
  <c r="I11" i="1"/>
  <c r="M11" i="1"/>
  <c r="H9" i="1"/>
  <c r="M4" i="3"/>
  <c r="I33" i="1"/>
  <c r="M33" i="1"/>
  <c r="I9" i="1"/>
  <c r="M9" i="1"/>
  <c r="K9" i="1"/>
  <c r="L9" i="1"/>
  <c r="J4" i="1"/>
  <c r="L11" i="1"/>
  <c r="C4" i="1"/>
  <c r="D4" i="1"/>
  <c r="H32" i="1"/>
  <c r="H31" i="1"/>
  <c r="H30" i="1"/>
  <c r="H28" i="1"/>
  <c r="H27" i="1"/>
  <c r="H25" i="1"/>
  <c r="H24" i="1"/>
  <c r="H23" i="1"/>
  <c r="I21" i="1"/>
  <c r="M21" i="1"/>
  <c r="H20" i="1"/>
  <c r="H18" i="1"/>
  <c r="L18" i="1"/>
  <c r="H17" i="1"/>
  <c r="L17" i="1"/>
  <c r="H15" i="1"/>
  <c r="H14" i="1"/>
  <c r="H12" i="1"/>
  <c r="I10" i="1"/>
  <c r="M10" i="1"/>
  <c r="I32" i="1"/>
  <c r="M32" i="1"/>
  <c r="L32" i="1"/>
  <c r="I31" i="1"/>
  <c r="M31" i="1"/>
  <c r="L31" i="1"/>
  <c r="I30" i="1"/>
  <c r="M30" i="1"/>
  <c r="L30" i="1"/>
  <c r="I28" i="1"/>
  <c r="M28" i="1"/>
  <c r="L28" i="1"/>
  <c r="I27" i="1"/>
  <c r="M27" i="1"/>
  <c r="L27" i="1"/>
  <c r="I25" i="1"/>
  <c r="M25" i="1"/>
  <c r="L25" i="1"/>
  <c r="I24" i="1"/>
  <c r="M24" i="1"/>
  <c r="L24" i="1"/>
  <c r="I23" i="1"/>
  <c r="M23" i="1"/>
  <c r="L23" i="1"/>
  <c r="H4" i="1"/>
  <c r="F4" i="1"/>
  <c r="K4" i="1"/>
  <c r="I12" i="1"/>
  <c r="M12" i="1"/>
  <c r="L12" i="1"/>
  <c r="I20" i="1"/>
  <c r="M20" i="1"/>
  <c r="L20" i="1"/>
  <c r="I14" i="1"/>
  <c r="M14" i="1"/>
  <c r="L14" i="1"/>
  <c r="I15" i="1"/>
  <c r="M15" i="1"/>
  <c r="L15" i="1"/>
  <c r="I18" i="1"/>
  <c r="M18" i="1"/>
  <c r="I17" i="1"/>
  <c r="M17" i="1"/>
  <c r="L4" i="1"/>
  <c r="I4" i="1"/>
  <c r="M4" i="1"/>
  <c r="G4" i="1"/>
</calcChain>
</file>

<file path=xl/sharedStrings.xml><?xml version="1.0" encoding="utf-8"?>
<sst xmlns="http://schemas.openxmlformats.org/spreadsheetml/2006/main" count="114" uniqueCount="55">
  <si>
    <t>Blogs</t>
  </si>
  <si>
    <t>Radio</t>
  </si>
  <si>
    <t>IMPRESSIONS</t>
  </si>
  <si>
    <t>MODÈLE D’OUTIL DE SUIVI DE CAMPAGNES MARKETING INTÉGRÉES PAR CANAL</t>
  </si>
  <si>
    <t>Remplissez les cellules non grisées/blanches uniquement.</t>
  </si>
  <si>
    <t>TOTAL DES IMPRESSIONS</t>
  </si>
  <si>
    <t>TAUX
DE RÉPONSE TOTAL</t>
  </si>
  <si>
    <t>TAUX DE CONVERSION
PARMI LES RÉPONSES TOTALES</t>
  </si>
  <si>
    <t>NOMBRE TOTAL DE RÉPONSES</t>
  </si>
  <si>
    <t>NOMBRE TOTAL DE CONVERSIONS</t>
  </si>
  <si>
    <t>COÛT
TOTAL</t>
  </si>
  <si>
    <t>COÛT PAR IMPRESSION</t>
  </si>
  <si>
    <t>COÛT PAR CONVERSION</t>
  </si>
  <si>
    <t>COÛTS</t>
  </si>
  <si>
    <t>RÉPONSE ET CONVERSION</t>
  </si>
  <si>
    <t>RÉSULTAT ESCOMPTÉ</t>
  </si>
  <si>
    <t>PROJECTIONS DE COÛTS</t>
  </si>
  <si>
    <t>CANAUX ET CAMPAGNES</t>
  </si>
  <si>
    <t>NOMBRE ESTIMÉ D’IMPRESSIONS</t>
  </si>
  <si>
    <t>COÛT FIXE
POUR CE
MÉDIA</t>
  </si>
  <si>
    <t>TAUX DE RÉPONSE
PRÉVU</t>
  </si>
  <si>
    <t>ESTIMATION DU % DE PARTICIPANTS CONVERTIS</t>
  </si>
  <si>
    <t>NB DE RÉPONSES</t>
  </si>
  <si>
    <t>NB DE CONVERSIONS</t>
  </si>
  <si>
    <t>RÉSEAUX SOCIAUX</t>
  </si>
  <si>
    <t>Réseau social A</t>
  </si>
  <si>
    <t>Réseau social B</t>
  </si>
  <si>
    <t>Réseau social C</t>
  </si>
  <si>
    <t>Réseau social D</t>
  </si>
  <si>
    <t>TÉLÉMARKETING</t>
  </si>
  <si>
    <t>Appels sortants</t>
  </si>
  <si>
    <t>Traitement des appels entrants</t>
  </si>
  <si>
    <t>EN LIGNE</t>
  </si>
  <si>
    <t>Campagnes par e-mail</t>
  </si>
  <si>
    <t>Recherche organique</t>
  </si>
  <si>
    <t>Liens sponsorisés</t>
  </si>
  <si>
    <t>Webinaires</t>
  </si>
  <si>
    <t>ÉVÉNEMENTS</t>
  </si>
  <si>
    <t>Événement A</t>
  </si>
  <si>
    <t>Événement B</t>
  </si>
  <si>
    <t>Événement C</t>
  </si>
  <si>
    <t>PUBLIPOSTAGE</t>
  </si>
  <si>
    <t>Type A</t>
  </si>
  <si>
    <t>Type B</t>
  </si>
  <si>
    <t>MÉDIAS TRADITIONNELS</t>
  </si>
  <si>
    <t>Annonces imprimées</t>
  </si>
  <si>
    <t xml:space="preserve">En magasin </t>
  </si>
  <si>
    <t>Télévision</t>
  </si>
  <si>
    <t>CLIQUER ICI POUR CRÉER DANS SMARTSHEET</t>
  </si>
  <si>
    <t>CANAL</t>
  </si>
  <si>
    <t>Campagne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</si>
  <si>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</si>
  <si>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TOTAL DES IMPRESSIONS NÉCESSAIRES
dans le cadre de la campagne 
pour atteindre l’objectif</t>
  </si>
  <si>
    <t>RÉSULTAT SUPÉRIEUR (INFÉRIEUR) 
AUX ATTENTES</t>
  </si>
  <si>
    <t>COÛT PAR 
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</si>
</sst>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0_);\(0\)"/>
    <numFmt numFmtId="166" formatCode="0.0"/>
    <numFmt numFmtId="167" formatCode="&quot;$&quot;#,##0.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sz val="11"/>
      <name val="Century Gothic"/>
      <family val="1"/>
    </font>
    <font>
      <sz val="11"/>
      <name val="Century Gothic"/>
      <family val="1"/>
    </font>
    <font>
      <b/>
      <sz val="10"/>
      <color theme="0"/>
      <name val="Century Gothic"/>
      <family val="1"/>
    </font>
    <font>
      <sz val="10"/>
      <name val="Century Gothic"/>
      <family val="1"/>
    </font>
    <font>
      <sz val="10"/>
      <color theme="0"/>
      <name val="Century Gothic"/>
      <family val="1"/>
    </font>
    <font>
      <b/>
      <sz val="9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entury Gothic"/>
      <family val="1"/>
    </font>
    <font>
      <sz val="14"/>
      <name val="Century Gothic"/>
      <family val="2"/>
    </font>
    <font>
      <b/>
      <sz val="12"/>
      <name val="Century Gothic"/>
      <family val="1"/>
    </font>
    <font>
      <sz val="12"/>
      <name val="Century Gothic"/>
      <family val="2"/>
    </font>
    <font>
      <sz val="12"/>
      <color theme="1"/>
      <name val="Century Gothic"/>
      <family val="2"/>
    </font>
    <font>
      <b/>
      <u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BFD9D5"/>
        <bgColor indexed="64"/>
      </patternFill>
    </fill>
    <fill>
      <patternFill patternType="solid">
        <fgColor rgb="FFE0EC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center" wrapText="1" indent="1"/>
    </xf>
    <xf numFmtId="44" fontId="8" fillId="0" borderId="1" xfId="2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1" fontId="8" fillId="0" borderId="1" xfId="1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  <protection locked="0"/>
    </xf>
    <xf numFmtId="10" fontId="8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0" fontId="11" fillId="0" borderId="0" xfId="5"/>
    <xf numFmtId="0" fontId="12" fillId="0" borderId="5" xfId="5" applyFont="1" applyBorder="1" applyAlignment="1">
      <alignment horizontal="left" vertical="center" wrapText="1" indent="2"/>
    </xf>
    <xf numFmtId="164" fontId="8" fillId="0" borderId="1" xfId="2" applyNumberFormat="1" applyFont="1" applyFill="1" applyBorder="1" applyAlignment="1" applyProtection="1">
      <alignment vertical="center"/>
      <protection locked="0"/>
    </xf>
    <xf numFmtId="1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10" borderId="4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/>
    </xf>
    <xf numFmtId="164" fontId="7" fillId="10" borderId="1" xfId="0" applyNumberFormat="1" applyFont="1" applyFill="1" applyBorder="1" applyAlignment="1">
      <alignment vertical="center"/>
    </xf>
    <xf numFmtId="10" fontId="7" fillId="10" borderId="1" xfId="0" applyNumberFormat="1" applyFont="1" applyFill="1" applyBorder="1" applyAlignment="1">
      <alignment horizontal="center" vertical="center"/>
    </xf>
    <xf numFmtId="10" fontId="7" fillId="10" borderId="4" xfId="0" applyNumberFormat="1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/>
    </xf>
    <xf numFmtId="164" fontId="9" fillId="10" borderId="1" xfId="0" applyNumberFormat="1" applyFont="1" applyFill="1" applyBorder="1" applyAlignment="1">
      <alignment vertical="center"/>
    </xf>
    <xf numFmtId="10" fontId="9" fillId="10" borderId="1" xfId="0" applyNumberFormat="1" applyFont="1" applyFill="1" applyBorder="1" applyAlignment="1">
      <alignment horizontal="center" vertical="center"/>
    </xf>
    <xf numFmtId="10" fontId="9" fillId="10" borderId="4" xfId="0" applyNumberFormat="1" applyFont="1" applyFill="1" applyBorder="1" applyAlignment="1">
      <alignment horizontal="center" vertical="center"/>
    </xf>
    <xf numFmtId="10" fontId="9" fillId="10" borderId="1" xfId="0" applyNumberFormat="1" applyFont="1" applyFill="1" applyBorder="1" applyAlignment="1">
      <alignment horizontal="center" vertical="top" wrapText="1"/>
    </xf>
    <xf numFmtId="10" fontId="9" fillId="10" borderId="4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indent="1"/>
    </xf>
    <xf numFmtId="0" fontId="10" fillId="9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0" fontId="10" fillId="8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1" fontId="7" fillId="8" borderId="3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6" fontId="8" fillId="5" borderId="3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6" fontId="7" fillId="8" borderId="3" xfId="0" applyNumberFormat="1" applyFont="1" applyFill="1" applyBorder="1" applyAlignment="1">
      <alignment horizontal="center" vertical="center"/>
    </xf>
    <xf numFmtId="166" fontId="7" fillId="8" borderId="1" xfId="0" applyNumberFormat="1" applyFont="1" applyFill="1" applyBorder="1" applyAlignment="1">
      <alignment horizontal="center" vertical="center"/>
    </xf>
    <xf numFmtId="166" fontId="9" fillId="8" borderId="3" xfId="0" applyNumberFormat="1" applyFont="1" applyFill="1" applyBorder="1" applyAlignment="1">
      <alignment horizontal="center" vertical="center"/>
    </xf>
    <xf numFmtId="166" fontId="9" fillId="8" borderId="1" xfId="0" applyNumberFormat="1" applyFont="1" applyFill="1" applyBorder="1" applyAlignment="1">
      <alignment horizontal="center" vertical="center"/>
    </xf>
    <xf numFmtId="166" fontId="9" fillId="8" borderId="3" xfId="0" applyNumberFormat="1" applyFont="1" applyFill="1" applyBorder="1" applyAlignment="1">
      <alignment horizontal="center" vertical="top" wrapText="1"/>
    </xf>
    <xf numFmtId="166" fontId="9" fillId="8" borderId="1" xfId="0" applyNumberFormat="1" applyFont="1" applyFill="1" applyBorder="1" applyAlignment="1">
      <alignment horizontal="center" vertical="top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0" fillId="3" borderId="4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0" fontId="10" fillId="8" borderId="4" xfId="0" applyNumberFormat="1" applyFont="1" applyFill="1" applyBorder="1" applyAlignment="1">
      <alignment horizontal="center" vertical="center" wrapText="1"/>
    </xf>
    <xf numFmtId="1" fontId="14" fillId="0" borderId="7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indent="1"/>
    </xf>
    <xf numFmtId="10" fontId="14" fillId="3" borderId="6" xfId="3" applyNumberFormat="1" applyFont="1" applyFill="1" applyBorder="1" applyAlignment="1">
      <alignment horizontal="center" vertical="center"/>
    </xf>
    <xf numFmtId="10" fontId="14" fillId="3" borderId="11" xfId="3" applyNumberFormat="1" applyFont="1" applyFill="1" applyBorder="1" applyAlignment="1">
      <alignment horizontal="center" vertical="center"/>
    </xf>
    <xf numFmtId="1" fontId="14" fillId="5" borderId="10" xfId="0" applyNumberFormat="1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 indent="1"/>
    </xf>
    <xf numFmtId="0" fontId="17" fillId="10" borderId="1" xfId="0" applyFont="1" applyFill="1" applyBorder="1" applyAlignment="1">
      <alignment horizontal="left" vertical="center" wrapText="1" indent="1"/>
    </xf>
    <xf numFmtId="0" fontId="10" fillId="11" borderId="1" xfId="0" applyFont="1" applyFill="1" applyBorder="1" applyAlignment="1">
      <alignment horizontal="center" vertical="center" wrapText="1"/>
    </xf>
    <xf numFmtId="1" fontId="14" fillId="12" borderId="6" xfId="1" applyNumberFormat="1" applyFont="1" applyFill="1" applyBorder="1" applyAlignment="1">
      <alignment horizontal="center" vertical="center"/>
    </xf>
    <xf numFmtId="165" fontId="14" fillId="12" borderId="6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167" fontId="14" fillId="14" borderId="6" xfId="2" applyNumberFormat="1" applyFont="1" applyFill="1" applyBorder="1" applyAlignment="1">
      <alignment horizontal="center" vertical="center"/>
    </xf>
    <xf numFmtId="167" fontId="14" fillId="14" borderId="11" xfId="2" applyNumberFormat="1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 wrapText="1"/>
    </xf>
    <xf numFmtId="44" fontId="8" fillId="14" borderId="1" xfId="2" applyFont="1" applyFill="1" applyBorder="1" applyAlignment="1">
      <alignment vertical="center"/>
    </xf>
    <xf numFmtId="44" fontId="8" fillId="14" borderId="4" xfId="2" applyFont="1" applyFill="1" applyBorder="1" applyAlignment="1">
      <alignment vertical="center"/>
    </xf>
    <xf numFmtId="0" fontId="16" fillId="13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3" borderId="9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18" fillId="7" borderId="0" xfId="4" applyFont="1" applyFill="1" applyAlignment="1">
      <alignment horizontal="center" vertic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 xr:uid="{D0CB9782-D7DE-5543-B867-9550D8F0852E}"/>
    <cellStyle name="Percent" xfId="3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E0ECEA"/>
      <color rgb="FFBFD9D5"/>
      <color rgb="FFEAEEF3"/>
      <color rgb="FFEBEBEB"/>
      <color rgb="FF00CF5F"/>
      <color rgb="FFCAD1D9"/>
      <color rgb="FFACE3B4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57150</xdr:rowOff>
    </xdr:from>
    <xdr:to>
      <xdr:col>12</xdr:col>
      <xdr:colOff>1186470</xdr:colOff>
      <xdr:row>0</xdr:row>
      <xdr:rowOff>605722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FF8EF-CBD7-408D-8C3E-0F764938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01775" y="57150"/>
          <a:ext cx="2758095" cy="54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145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D32D-A629-432F-B86E-CCC8BA15412C}">
  <sheetPr>
    <tabColor theme="3" tint="0.59999389629810485"/>
    <pageSetUpPr fitToPage="1"/>
  </sheetPr>
  <dimension ref="B1:M35"/>
  <sheetViews>
    <sheetView showGridLines="0" tabSelected="1" workbookViewId="0">
      <pane ySplit="1" topLeftCell="A2" activePane="bottomLeft" state="frozen"/>
      <selection activeCell="B1" sqref="B1"/>
      <selection pane="bottomLeft"/>
    </sheetView>
  </sheetViews>
  <sheetFormatPr defaultColWidth="10.625" defaultRowHeight="15.75" x14ac:dyDescent="0.25"/>
  <cols>
    <col min="1" max="1" width="3.375" customWidth="1"/>
    <col min="2" max="2" width="34.375" customWidth="1"/>
    <col min="3" max="3" width="15.625" customWidth="1"/>
    <col min="4" max="4" width="16.625" customWidth="1"/>
    <col min="5" max="6" width="15.625" customWidth="1"/>
    <col min="7" max="7" width="24.625" customWidth="1"/>
    <col min="8" max="8" width="15.625" customWidth="1"/>
    <col min="9" max="9" width="18.625" customWidth="1"/>
    <col min="10" max="13" width="15.625" customWidth="1"/>
    <col min="14" max="14" width="3.375" customWidth="1"/>
  </cols>
  <sheetData>
    <row r="1" spans="2:13" s="1" customFormat="1" ht="50.1" customHeight="1" x14ac:dyDescent="0.25">
      <c r="B1" s="2" t="s">
        <v>3</v>
      </c>
      <c r="C1" s="3"/>
      <c r="D1" s="3"/>
      <c r="E1" s="3"/>
      <c r="F1" s="3"/>
      <c r="G1" s="3"/>
      <c r="H1" s="3"/>
      <c r="I1" s="3"/>
      <c r="J1" s="3"/>
      <c r="K1" s="3"/>
    </row>
    <row r="2" spans="2:13" ht="20.100000000000001" customHeight="1" x14ac:dyDescent="0.25">
      <c r="B2" s="34" t="s">
        <v>4</v>
      </c>
    </row>
    <row r="3" spans="2:13" ht="45" customHeight="1" x14ac:dyDescent="0.25">
      <c r="B3" s="32" t="s">
        <v>52</v>
      </c>
      <c r="C3" s="59" t="s">
        <v>5</v>
      </c>
      <c r="D3" s="59" t="s">
        <v>53</v>
      </c>
      <c r="E3" s="30"/>
      <c r="F3" s="33" t="s">
        <v>6</v>
      </c>
      <c r="G3" s="50" t="s">
        <v>7</v>
      </c>
      <c r="H3" s="49" t="s">
        <v>8</v>
      </c>
      <c r="I3" s="31" t="s">
        <v>9</v>
      </c>
      <c r="J3" s="65" t="s">
        <v>10</v>
      </c>
      <c r="K3" s="65" t="s">
        <v>11</v>
      </c>
      <c r="L3" s="65" t="s">
        <v>54</v>
      </c>
      <c r="M3" s="66" t="s">
        <v>12</v>
      </c>
    </row>
    <row r="4" spans="2:13" ht="30" customHeight="1" thickBot="1" x14ac:dyDescent="0.3">
      <c r="B4" s="51">
        <v>6000</v>
      </c>
      <c r="C4" s="60">
        <f>SUM(C9:C33)</f>
        <v>4161</v>
      </c>
      <c r="D4" s="61">
        <f>C4-B4</f>
        <v>-1839</v>
      </c>
      <c r="E4" s="52"/>
      <c r="F4" s="53">
        <f>IFERROR(H4/C4,"")</f>
        <v>0.329661139149243</v>
      </c>
      <c r="G4" s="54">
        <f>IFERROR(I4/H4,"")</f>
        <v>0.22400606537777387</v>
      </c>
      <c r="H4" s="55">
        <f>SUM(H9:H33)</f>
        <v>1371.72</v>
      </c>
      <c r="I4" s="56">
        <f>SUM(I9:I33)</f>
        <v>307.27359999999999</v>
      </c>
      <c r="J4" s="67">
        <f>SUM(J9:J33)</f>
        <v>34501</v>
      </c>
      <c r="K4" s="67">
        <f>IFERROR(J4/C4,"")</f>
        <v>8.2915164623888487</v>
      </c>
      <c r="L4" s="67">
        <f>IFERROR(J4/H4,"")</f>
        <v>25.151634444347241</v>
      </c>
      <c r="M4" s="68">
        <f>IFERROR(J4/I4,"")</f>
        <v>112.28104204201077</v>
      </c>
    </row>
    <row r="5" spans="2:13" ht="17.2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30" customHeight="1" x14ac:dyDescent="0.25">
      <c r="B6" s="30"/>
      <c r="C6" s="62" t="s">
        <v>2</v>
      </c>
      <c r="D6" s="72" t="s">
        <v>13</v>
      </c>
      <c r="E6" s="72"/>
      <c r="F6" s="73" t="s">
        <v>14</v>
      </c>
      <c r="G6" s="74"/>
      <c r="H6" s="75" t="s">
        <v>15</v>
      </c>
      <c r="I6" s="76"/>
      <c r="J6" s="77" t="s">
        <v>16</v>
      </c>
      <c r="K6" s="77"/>
      <c r="L6" s="77"/>
      <c r="M6" s="78"/>
    </row>
    <row r="7" spans="2:13" ht="45" customHeight="1" x14ac:dyDescent="0.25">
      <c r="B7" s="57" t="s">
        <v>17</v>
      </c>
      <c r="C7" s="63" t="s">
        <v>18</v>
      </c>
      <c r="D7" s="64" t="s">
        <v>11</v>
      </c>
      <c r="E7" s="64" t="s">
        <v>19</v>
      </c>
      <c r="F7" s="47" t="s">
        <v>20</v>
      </c>
      <c r="G7" s="48" t="s">
        <v>21</v>
      </c>
      <c r="H7" s="49" t="s">
        <v>22</v>
      </c>
      <c r="I7" s="31" t="s">
        <v>23</v>
      </c>
      <c r="J7" s="64" t="s">
        <v>10</v>
      </c>
      <c r="K7" s="64" t="s">
        <v>11</v>
      </c>
      <c r="L7" s="64" t="s">
        <v>54</v>
      </c>
      <c r="M7" s="69" t="s">
        <v>12</v>
      </c>
    </row>
    <row r="8" spans="2:13" ht="30" customHeight="1" x14ac:dyDescent="0.25">
      <c r="B8" s="58" t="s">
        <v>24</v>
      </c>
      <c r="C8" s="14"/>
      <c r="D8" s="15"/>
      <c r="E8" s="15"/>
      <c r="F8" s="16"/>
      <c r="G8" s="17"/>
      <c r="H8" s="35"/>
      <c r="I8" s="36"/>
      <c r="J8" s="37"/>
      <c r="K8" s="37"/>
      <c r="L8" s="37"/>
      <c r="M8" s="38"/>
    </row>
    <row r="9" spans="2:13" ht="20.100000000000001" customHeight="1" x14ac:dyDescent="0.25">
      <c r="B9" s="10" t="s">
        <v>25</v>
      </c>
      <c r="C9" s="7">
        <v>9</v>
      </c>
      <c r="D9" s="4">
        <v>2</v>
      </c>
      <c r="E9" s="13">
        <v>25</v>
      </c>
      <c r="F9" s="8">
        <v>0.03</v>
      </c>
      <c r="G9" s="9">
        <v>0.02</v>
      </c>
      <c r="H9" s="39">
        <f>C9*F9</f>
        <v>0.27</v>
      </c>
      <c r="I9" s="40">
        <f>H9*G9</f>
        <v>5.4000000000000003E-3</v>
      </c>
      <c r="J9" s="70">
        <f>(D9*C9)+E9</f>
        <v>43</v>
      </c>
      <c r="K9" s="70">
        <f>IFERROR(J9/C9,"")</f>
        <v>4.7777777777777777</v>
      </c>
      <c r="L9" s="70">
        <f>IFERROR(J9/H9,"")</f>
        <v>159.25925925925924</v>
      </c>
      <c r="M9" s="71">
        <f>IFERROR(J9/I9,"")</f>
        <v>7962.9629629629626</v>
      </c>
    </row>
    <row r="10" spans="2:13" ht="20.100000000000001" customHeight="1" x14ac:dyDescent="0.25">
      <c r="B10" s="10" t="s">
        <v>26</v>
      </c>
      <c r="C10" s="7">
        <v>10</v>
      </c>
      <c r="D10" s="4">
        <v>3</v>
      </c>
      <c r="E10" s="13">
        <v>25</v>
      </c>
      <c r="F10" s="8">
        <v>0.05</v>
      </c>
      <c r="G10" s="9">
        <v>0.02</v>
      </c>
      <c r="H10" s="39">
        <f>C10*F10</f>
        <v>0.5</v>
      </c>
      <c r="I10" s="40">
        <f>H10*G10</f>
        <v>0.01</v>
      </c>
      <c r="J10" s="70">
        <f t="shared" ref="J10:J33" si="0">(D10*C10)+E10</f>
        <v>55</v>
      </c>
      <c r="K10" s="70">
        <f t="shared" ref="K10:K33" si="1">IFERROR(J10/C10,"")</f>
        <v>5.5</v>
      </c>
      <c r="L10" s="70">
        <f t="shared" ref="L10:L33" si="2">IFERROR(J10/H10,"")</f>
        <v>110</v>
      </c>
      <c r="M10" s="71">
        <f t="shared" ref="M10:M33" si="3">IFERROR(J10/I10,"")</f>
        <v>5500</v>
      </c>
    </row>
    <row r="11" spans="2:13" ht="20.100000000000001" customHeight="1" x14ac:dyDescent="0.25">
      <c r="B11" s="10" t="s">
        <v>27</v>
      </c>
      <c r="C11" s="7">
        <v>11</v>
      </c>
      <c r="D11" s="4">
        <v>4</v>
      </c>
      <c r="E11" s="13">
        <v>25</v>
      </c>
      <c r="F11" s="8">
        <v>0.06</v>
      </c>
      <c r="G11" s="9">
        <v>0.03</v>
      </c>
      <c r="H11" s="39">
        <f>C11*F11</f>
        <v>0.65999999999999992</v>
      </c>
      <c r="I11" s="40">
        <f>H11*G11</f>
        <v>1.9799999999999998E-2</v>
      </c>
      <c r="J11" s="70">
        <f t="shared" si="0"/>
        <v>69</v>
      </c>
      <c r="K11" s="70">
        <f t="shared" si="1"/>
        <v>6.2727272727272725</v>
      </c>
      <c r="L11" s="70">
        <f t="shared" si="2"/>
        <v>104.54545454545456</v>
      </c>
      <c r="M11" s="71">
        <f t="shared" si="3"/>
        <v>3484.848484848485</v>
      </c>
    </row>
    <row r="12" spans="2:13" ht="20.100000000000001" customHeight="1" x14ac:dyDescent="0.25">
      <c r="B12" s="10" t="s">
        <v>28</v>
      </c>
      <c r="C12" s="7">
        <v>12</v>
      </c>
      <c r="D12" s="4">
        <v>5</v>
      </c>
      <c r="E12" s="13">
        <v>25</v>
      </c>
      <c r="F12" s="8">
        <v>7.0000000000000007E-2</v>
      </c>
      <c r="G12" s="9">
        <v>0.04</v>
      </c>
      <c r="H12" s="39">
        <f>C12*F12</f>
        <v>0.84000000000000008</v>
      </c>
      <c r="I12" s="40">
        <f>H12*G12</f>
        <v>3.3600000000000005E-2</v>
      </c>
      <c r="J12" s="70">
        <f t="shared" si="0"/>
        <v>85</v>
      </c>
      <c r="K12" s="70">
        <f t="shared" si="1"/>
        <v>7.083333333333333</v>
      </c>
      <c r="L12" s="70">
        <f t="shared" si="2"/>
        <v>101.19047619047618</v>
      </c>
      <c r="M12" s="71">
        <f t="shared" si="3"/>
        <v>2529.7619047619046</v>
      </c>
    </row>
    <row r="13" spans="2:13" ht="30" customHeight="1" x14ac:dyDescent="0.25">
      <c r="B13" s="58" t="s">
        <v>29</v>
      </c>
      <c r="C13" s="18"/>
      <c r="D13" s="19"/>
      <c r="E13" s="20"/>
      <c r="F13" s="21"/>
      <c r="G13" s="22"/>
      <c r="H13" s="41"/>
      <c r="I13" s="42"/>
      <c r="J13" s="70">
        <f t="shared" si="0"/>
        <v>0</v>
      </c>
      <c r="K13" s="70" t="str">
        <f t="shared" si="1"/>
        <v/>
      </c>
      <c r="L13" s="70" t="str">
        <f t="shared" si="2"/>
        <v/>
      </c>
      <c r="M13" s="71" t="str">
        <f t="shared" si="3"/>
        <v/>
      </c>
    </row>
    <row r="14" spans="2:13" ht="20.100000000000001" customHeight="1" x14ac:dyDescent="0.25">
      <c r="B14" s="10" t="s">
        <v>30</v>
      </c>
      <c r="C14" s="7">
        <v>34</v>
      </c>
      <c r="D14" s="4">
        <v>6</v>
      </c>
      <c r="E14" s="13">
        <v>60</v>
      </c>
      <c r="F14" s="8">
        <v>0.08</v>
      </c>
      <c r="G14" s="9">
        <v>0.04</v>
      </c>
      <c r="H14" s="39">
        <f>C14*F14</f>
        <v>2.72</v>
      </c>
      <c r="I14" s="40">
        <f>H14*G14</f>
        <v>0.10880000000000001</v>
      </c>
      <c r="J14" s="70">
        <f t="shared" si="0"/>
        <v>264</v>
      </c>
      <c r="K14" s="70">
        <f t="shared" si="1"/>
        <v>7.7647058823529411</v>
      </c>
      <c r="L14" s="70">
        <f t="shared" si="2"/>
        <v>97.058823529411754</v>
      </c>
      <c r="M14" s="71">
        <f t="shared" si="3"/>
        <v>2426.4705882352941</v>
      </c>
    </row>
    <row r="15" spans="2:13" ht="20.100000000000001" customHeight="1" x14ac:dyDescent="0.25">
      <c r="B15" s="10" t="s">
        <v>31</v>
      </c>
      <c r="C15" s="7">
        <v>45</v>
      </c>
      <c r="D15" s="4">
        <v>7</v>
      </c>
      <c r="E15" s="13">
        <v>60</v>
      </c>
      <c r="F15" s="8">
        <v>0.05</v>
      </c>
      <c r="G15" s="9">
        <v>0.02</v>
      </c>
      <c r="H15" s="39">
        <f>C15*F15</f>
        <v>2.25</v>
      </c>
      <c r="I15" s="40">
        <f>H15*G15</f>
        <v>4.4999999999999998E-2</v>
      </c>
      <c r="J15" s="70">
        <f t="shared" si="0"/>
        <v>375</v>
      </c>
      <c r="K15" s="70">
        <f t="shared" si="1"/>
        <v>8.3333333333333339</v>
      </c>
      <c r="L15" s="70">
        <f t="shared" si="2"/>
        <v>166.66666666666666</v>
      </c>
      <c r="M15" s="71">
        <f t="shared" si="3"/>
        <v>8333.3333333333339</v>
      </c>
    </row>
    <row r="16" spans="2:13" ht="30" customHeight="1" x14ac:dyDescent="0.25">
      <c r="B16" s="58" t="s">
        <v>32</v>
      </c>
      <c r="C16" s="23"/>
      <c r="D16" s="24"/>
      <c r="E16" s="25"/>
      <c r="F16" s="26"/>
      <c r="G16" s="27"/>
      <c r="H16" s="43"/>
      <c r="I16" s="44"/>
      <c r="J16" s="70">
        <f t="shared" si="0"/>
        <v>0</v>
      </c>
      <c r="K16" s="70" t="str">
        <f t="shared" si="1"/>
        <v/>
      </c>
      <c r="L16" s="70" t="str">
        <f t="shared" si="2"/>
        <v/>
      </c>
      <c r="M16" s="71" t="str">
        <f t="shared" si="3"/>
        <v/>
      </c>
    </row>
    <row r="17" spans="2:13" ht="20.100000000000001" customHeight="1" x14ac:dyDescent="0.25">
      <c r="B17" s="10" t="s">
        <v>33</v>
      </c>
      <c r="C17" s="7">
        <v>150</v>
      </c>
      <c r="D17" s="4">
        <v>5</v>
      </c>
      <c r="E17" s="13">
        <v>45</v>
      </c>
      <c r="F17" s="8">
        <v>7.0000000000000007E-2</v>
      </c>
      <c r="G17" s="9">
        <v>0.02</v>
      </c>
      <c r="H17" s="39">
        <f>C17*F17</f>
        <v>10.500000000000002</v>
      </c>
      <c r="I17" s="40">
        <f>H17*G17</f>
        <v>0.21000000000000005</v>
      </c>
      <c r="J17" s="70">
        <f t="shared" si="0"/>
        <v>795</v>
      </c>
      <c r="K17" s="70">
        <f t="shared" si="1"/>
        <v>5.3</v>
      </c>
      <c r="L17" s="70">
        <f t="shared" si="2"/>
        <v>75.714285714285708</v>
      </c>
      <c r="M17" s="71">
        <f t="shared" si="3"/>
        <v>3785.7142857142849</v>
      </c>
    </row>
    <row r="18" spans="2:13" ht="20.100000000000001" customHeight="1" x14ac:dyDescent="0.25">
      <c r="B18" s="10" t="s">
        <v>34</v>
      </c>
      <c r="C18" s="7">
        <v>123</v>
      </c>
      <c r="D18" s="4">
        <v>4</v>
      </c>
      <c r="E18" s="13">
        <v>80</v>
      </c>
      <c r="F18" s="8">
        <v>0.04</v>
      </c>
      <c r="G18" s="9">
        <v>0.02</v>
      </c>
      <c r="H18" s="39">
        <f>C18*F18</f>
        <v>4.92</v>
      </c>
      <c r="I18" s="40">
        <f>H18*G18</f>
        <v>9.8400000000000001E-2</v>
      </c>
      <c r="J18" s="70">
        <f t="shared" si="0"/>
        <v>572</v>
      </c>
      <c r="K18" s="70">
        <f t="shared" si="1"/>
        <v>4.6504065040650406</v>
      </c>
      <c r="L18" s="70">
        <f t="shared" si="2"/>
        <v>116.26016260162602</v>
      </c>
      <c r="M18" s="71">
        <f t="shared" si="3"/>
        <v>5813.0081300813008</v>
      </c>
    </row>
    <row r="19" spans="2:13" ht="20.100000000000001" customHeight="1" x14ac:dyDescent="0.25">
      <c r="B19" s="10" t="s">
        <v>0</v>
      </c>
      <c r="C19" s="7">
        <v>67</v>
      </c>
      <c r="D19" s="4">
        <v>3</v>
      </c>
      <c r="E19" s="13">
        <v>50</v>
      </c>
      <c r="F19" s="8">
        <v>0.05</v>
      </c>
      <c r="G19" s="9">
        <v>0.02</v>
      </c>
      <c r="H19" s="39">
        <f>C19*F19</f>
        <v>3.35</v>
      </c>
      <c r="I19" s="40">
        <f>H19*G19</f>
        <v>6.7000000000000004E-2</v>
      </c>
      <c r="J19" s="70">
        <f t="shared" si="0"/>
        <v>251</v>
      </c>
      <c r="K19" s="70">
        <f t="shared" si="1"/>
        <v>3.7462686567164178</v>
      </c>
      <c r="L19" s="70">
        <f t="shared" si="2"/>
        <v>74.925373134328353</v>
      </c>
      <c r="M19" s="71">
        <f t="shared" si="3"/>
        <v>3746.2686567164178</v>
      </c>
    </row>
    <row r="20" spans="2:13" ht="20.100000000000001" customHeight="1" x14ac:dyDescent="0.25">
      <c r="B20" s="10" t="s">
        <v>35</v>
      </c>
      <c r="C20" s="7">
        <v>80</v>
      </c>
      <c r="D20" s="4">
        <v>2</v>
      </c>
      <c r="E20" s="13">
        <v>150</v>
      </c>
      <c r="F20" s="8">
        <v>7.0000000000000007E-2</v>
      </c>
      <c r="G20" s="9">
        <v>0.02</v>
      </c>
      <c r="H20" s="39">
        <f>C20*F20</f>
        <v>5.6000000000000005</v>
      </c>
      <c r="I20" s="40">
        <f>H20*G20</f>
        <v>0.11200000000000002</v>
      </c>
      <c r="J20" s="70">
        <f t="shared" si="0"/>
        <v>310</v>
      </c>
      <c r="K20" s="70">
        <f t="shared" si="1"/>
        <v>3.875</v>
      </c>
      <c r="L20" s="70">
        <f t="shared" si="2"/>
        <v>55.357142857142854</v>
      </c>
      <c r="M20" s="71">
        <f t="shared" si="3"/>
        <v>2767.8571428571427</v>
      </c>
    </row>
    <row r="21" spans="2:13" ht="20.100000000000001" customHeight="1" x14ac:dyDescent="0.25">
      <c r="B21" s="10" t="s">
        <v>36</v>
      </c>
      <c r="C21" s="7">
        <v>33</v>
      </c>
      <c r="D21" s="4">
        <v>3</v>
      </c>
      <c r="E21" s="13">
        <v>600</v>
      </c>
      <c r="F21" s="8">
        <v>0.09</v>
      </c>
      <c r="G21" s="9">
        <v>0.02</v>
      </c>
      <c r="H21" s="39">
        <f>C21*F21</f>
        <v>2.9699999999999998</v>
      </c>
      <c r="I21" s="40">
        <f>H21*G21</f>
        <v>5.9399999999999994E-2</v>
      </c>
      <c r="J21" s="70">
        <f t="shared" si="0"/>
        <v>699</v>
      </c>
      <c r="K21" s="70">
        <f t="shared" si="1"/>
        <v>21.181818181818183</v>
      </c>
      <c r="L21" s="70">
        <f t="shared" si="2"/>
        <v>235.35353535353536</v>
      </c>
      <c r="M21" s="71">
        <f t="shared" si="3"/>
        <v>11767.676767676769</v>
      </c>
    </row>
    <row r="22" spans="2:13" ht="30" customHeight="1" x14ac:dyDescent="0.25">
      <c r="B22" s="58" t="s">
        <v>37</v>
      </c>
      <c r="C22" s="23"/>
      <c r="D22" s="24"/>
      <c r="E22" s="25"/>
      <c r="F22" s="26"/>
      <c r="G22" s="27"/>
      <c r="H22" s="43"/>
      <c r="I22" s="44"/>
      <c r="J22" s="70">
        <f t="shared" si="0"/>
        <v>0</v>
      </c>
      <c r="K22" s="70" t="str">
        <f t="shared" si="1"/>
        <v/>
      </c>
      <c r="L22" s="70" t="str">
        <f t="shared" si="2"/>
        <v/>
      </c>
      <c r="M22" s="71" t="str">
        <f t="shared" si="3"/>
        <v/>
      </c>
    </row>
    <row r="23" spans="2:13" ht="20.100000000000001" customHeight="1" x14ac:dyDescent="0.25">
      <c r="B23" s="10" t="s">
        <v>38</v>
      </c>
      <c r="C23" s="7">
        <v>154</v>
      </c>
      <c r="D23" s="4">
        <v>8</v>
      </c>
      <c r="E23" s="13">
        <v>800</v>
      </c>
      <c r="F23" s="8">
        <v>0.09</v>
      </c>
      <c r="G23" s="9">
        <v>0.03</v>
      </c>
      <c r="H23" s="39">
        <f>C23*F23</f>
        <v>13.86</v>
      </c>
      <c r="I23" s="40">
        <f>H23*G23</f>
        <v>0.41579999999999995</v>
      </c>
      <c r="J23" s="70">
        <f t="shared" si="0"/>
        <v>2032</v>
      </c>
      <c r="K23" s="70">
        <f t="shared" si="1"/>
        <v>13.194805194805195</v>
      </c>
      <c r="L23" s="70">
        <f t="shared" si="2"/>
        <v>146.60894660894661</v>
      </c>
      <c r="M23" s="71">
        <f t="shared" si="3"/>
        <v>4886.9648869648872</v>
      </c>
    </row>
    <row r="24" spans="2:13" ht="20.100000000000001" customHeight="1" x14ac:dyDescent="0.25">
      <c r="B24" s="10" t="s">
        <v>39</v>
      </c>
      <c r="C24" s="7">
        <v>122</v>
      </c>
      <c r="D24" s="4">
        <v>9</v>
      </c>
      <c r="E24" s="13">
        <v>800</v>
      </c>
      <c r="F24" s="8">
        <v>0.09</v>
      </c>
      <c r="G24" s="9">
        <v>0.03</v>
      </c>
      <c r="H24" s="39">
        <f>C24*F24</f>
        <v>10.98</v>
      </c>
      <c r="I24" s="40">
        <f>H24*G24</f>
        <v>0.32940000000000003</v>
      </c>
      <c r="J24" s="70">
        <f t="shared" si="0"/>
        <v>1898</v>
      </c>
      <c r="K24" s="70">
        <f t="shared" si="1"/>
        <v>15.557377049180328</v>
      </c>
      <c r="L24" s="70">
        <f t="shared" si="2"/>
        <v>172.85974499089252</v>
      </c>
      <c r="M24" s="71">
        <f t="shared" si="3"/>
        <v>5761.9914996964171</v>
      </c>
    </row>
    <row r="25" spans="2:13" ht="20.100000000000001" customHeight="1" x14ac:dyDescent="0.25">
      <c r="B25" s="10" t="s">
        <v>40</v>
      </c>
      <c r="C25" s="7">
        <v>98</v>
      </c>
      <c r="D25" s="4">
        <v>8</v>
      </c>
      <c r="E25" s="13">
        <v>800</v>
      </c>
      <c r="F25" s="8">
        <v>0.1</v>
      </c>
      <c r="G25" s="9">
        <v>0.03</v>
      </c>
      <c r="H25" s="39">
        <f>C25*F25</f>
        <v>9.8000000000000007</v>
      </c>
      <c r="I25" s="40">
        <f>H25*G25</f>
        <v>0.29399999999999998</v>
      </c>
      <c r="J25" s="70">
        <f t="shared" si="0"/>
        <v>1584</v>
      </c>
      <c r="K25" s="70">
        <f t="shared" si="1"/>
        <v>16.163265306122447</v>
      </c>
      <c r="L25" s="70">
        <f t="shared" si="2"/>
        <v>161.63265306122449</v>
      </c>
      <c r="M25" s="71">
        <f t="shared" si="3"/>
        <v>5387.7551020408164</v>
      </c>
    </row>
    <row r="26" spans="2:13" ht="30" customHeight="1" x14ac:dyDescent="0.25">
      <c r="B26" s="58" t="s">
        <v>41</v>
      </c>
      <c r="C26" s="23"/>
      <c r="D26" s="24"/>
      <c r="E26" s="25"/>
      <c r="F26" s="28"/>
      <c r="G26" s="29"/>
      <c r="H26" s="45"/>
      <c r="I26" s="46"/>
      <c r="J26" s="70">
        <f t="shared" si="0"/>
        <v>0</v>
      </c>
      <c r="K26" s="70" t="str">
        <f t="shared" si="1"/>
        <v/>
      </c>
      <c r="L26" s="70" t="str">
        <f t="shared" si="2"/>
        <v/>
      </c>
      <c r="M26" s="71" t="str">
        <f t="shared" si="3"/>
        <v/>
      </c>
    </row>
    <row r="27" spans="2:13" ht="20.100000000000001" customHeight="1" x14ac:dyDescent="0.25">
      <c r="B27" s="10" t="s">
        <v>42</v>
      </c>
      <c r="C27" s="7">
        <v>500</v>
      </c>
      <c r="D27" s="4">
        <v>9</v>
      </c>
      <c r="E27" s="13">
        <v>500</v>
      </c>
      <c r="F27" s="8">
        <v>0.12</v>
      </c>
      <c r="G27" s="9">
        <v>0.04</v>
      </c>
      <c r="H27" s="39">
        <f>C27*F27</f>
        <v>60</v>
      </c>
      <c r="I27" s="40">
        <f>H27*G27</f>
        <v>2.4</v>
      </c>
      <c r="J27" s="70">
        <f t="shared" si="0"/>
        <v>5000</v>
      </c>
      <c r="K27" s="70">
        <f t="shared" si="1"/>
        <v>10</v>
      </c>
      <c r="L27" s="70">
        <f t="shared" si="2"/>
        <v>83.333333333333329</v>
      </c>
      <c r="M27" s="71">
        <f t="shared" si="3"/>
        <v>2083.3333333333335</v>
      </c>
    </row>
    <row r="28" spans="2:13" ht="20.100000000000001" customHeight="1" x14ac:dyDescent="0.25">
      <c r="B28" s="10" t="s">
        <v>43</v>
      </c>
      <c r="C28" s="7">
        <v>300</v>
      </c>
      <c r="D28" s="4">
        <v>9</v>
      </c>
      <c r="E28" s="13">
        <v>500</v>
      </c>
      <c r="F28" s="8">
        <v>0.12</v>
      </c>
      <c r="G28" s="9">
        <v>0.04</v>
      </c>
      <c r="H28" s="39">
        <f>C28*F28</f>
        <v>36</v>
      </c>
      <c r="I28" s="40">
        <f>H28*G28</f>
        <v>1.44</v>
      </c>
      <c r="J28" s="70">
        <f t="shared" si="0"/>
        <v>3200</v>
      </c>
      <c r="K28" s="70">
        <f t="shared" si="1"/>
        <v>10.666666666666666</v>
      </c>
      <c r="L28" s="70">
        <f t="shared" si="2"/>
        <v>88.888888888888886</v>
      </c>
      <c r="M28" s="71">
        <f t="shared" si="3"/>
        <v>2222.2222222222222</v>
      </c>
    </row>
    <row r="29" spans="2:13" ht="30" customHeight="1" x14ac:dyDescent="0.25">
      <c r="B29" s="58" t="s">
        <v>44</v>
      </c>
      <c r="C29" s="23"/>
      <c r="D29" s="24"/>
      <c r="E29" s="25"/>
      <c r="F29" s="28"/>
      <c r="G29" s="29"/>
      <c r="H29" s="45"/>
      <c r="I29" s="46"/>
      <c r="J29" s="70">
        <f t="shared" si="0"/>
        <v>0</v>
      </c>
      <c r="K29" s="70" t="str">
        <f t="shared" si="1"/>
        <v/>
      </c>
      <c r="L29" s="70" t="str">
        <f t="shared" si="2"/>
        <v/>
      </c>
      <c r="M29" s="71" t="str">
        <f t="shared" si="3"/>
        <v/>
      </c>
    </row>
    <row r="30" spans="2:13" ht="20.100000000000001" customHeight="1" x14ac:dyDescent="0.25">
      <c r="B30" s="10" t="s">
        <v>45</v>
      </c>
      <c r="C30" s="7">
        <v>456</v>
      </c>
      <c r="D30" s="4">
        <v>5</v>
      </c>
      <c r="E30" s="13">
        <v>500</v>
      </c>
      <c r="F30" s="8">
        <v>0.5</v>
      </c>
      <c r="G30" s="9">
        <v>0.25</v>
      </c>
      <c r="H30" s="39">
        <f>C30*F30</f>
        <v>228</v>
      </c>
      <c r="I30" s="40">
        <f>H30*G30</f>
        <v>57</v>
      </c>
      <c r="J30" s="70">
        <f t="shared" si="0"/>
        <v>2780</v>
      </c>
      <c r="K30" s="70">
        <f t="shared" si="1"/>
        <v>6.0964912280701755</v>
      </c>
      <c r="L30" s="70">
        <f t="shared" si="2"/>
        <v>12.192982456140351</v>
      </c>
      <c r="M30" s="71">
        <f t="shared" si="3"/>
        <v>48.771929824561404</v>
      </c>
    </row>
    <row r="31" spans="2:13" ht="20.100000000000001" customHeight="1" x14ac:dyDescent="0.25">
      <c r="B31" s="10" t="s">
        <v>46</v>
      </c>
      <c r="C31" s="7">
        <v>378</v>
      </c>
      <c r="D31" s="4">
        <v>4</v>
      </c>
      <c r="E31" s="13">
        <v>600</v>
      </c>
      <c r="F31" s="8">
        <v>0.5</v>
      </c>
      <c r="G31" s="9">
        <v>0.25</v>
      </c>
      <c r="H31" s="39">
        <f>C31*F31</f>
        <v>189</v>
      </c>
      <c r="I31" s="40">
        <f>H31*G31</f>
        <v>47.25</v>
      </c>
      <c r="J31" s="70">
        <f t="shared" si="0"/>
        <v>2112</v>
      </c>
      <c r="K31" s="70">
        <f t="shared" si="1"/>
        <v>5.587301587301587</v>
      </c>
      <c r="L31" s="70">
        <f t="shared" si="2"/>
        <v>11.174603174603174</v>
      </c>
      <c r="M31" s="71">
        <f t="shared" si="3"/>
        <v>44.698412698412696</v>
      </c>
    </row>
    <row r="32" spans="2:13" ht="20.100000000000001" customHeight="1" x14ac:dyDescent="0.25">
      <c r="B32" s="10" t="s">
        <v>1</v>
      </c>
      <c r="C32" s="7">
        <v>689</v>
      </c>
      <c r="D32" s="4">
        <v>3</v>
      </c>
      <c r="E32" s="13">
        <v>800</v>
      </c>
      <c r="F32" s="8">
        <v>0.5</v>
      </c>
      <c r="G32" s="9">
        <v>0.25</v>
      </c>
      <c r="H32" s="39">
        <f>C32*F32</f>
        <v>344.5</v>
      </c>
      <c r="I32" s="40">
        <f>H32*G32</f>
        <v>86.125</v>
      </c>
      <c r="J32" s="70">
        <f t="shared" si="0"/>
        <v>2867</v>
      </c>
      <c r="K32" s="70">
        <f t="shared" si="1"/>
        <v>4.1611030478955007</v>
      </c>
      <c r="L32" s="70">
        <f t="shared" si="2"/>
        <v>8.3222060957910013</v>
      </c>
      <c r="M32" s="71">
        <f t="shared" si="3"/>
        <v>33.288824383164005</v>
      </c>
    </row>
    <row r="33" spans="2:13" ht="20.100000000000001" customHeight="1" x14ac:dyDescent="0.25">
      <c r="B33" s="10" t="s">
        <v>47</v>
      </c>
      <c r="C33" s="7">
        <v>890</v>
      </c>
      <c r="D33" s="4">
        <v>9</v>
      </c>
      <c r="E33" s="13">
        <v>1500</v>
      </c>
      <c r="F33" s="8">
        <v>0.5</v>
      </c>
      <c r="G33" s="9">
        <v>0.25</v>
      </c>
      <c r="H33" s="39">
        <f>C33*F33</f>
        <v>445</v>
      </c>
      <c r="I33" s="40">
        <f>H33*G33</f>
        <v>111.25</v>
      </c>
      <c r="J33" s="70">
        <f t="shared" si="0"/>
        <v>9510</v>
      </c>
      <c r="K33" s="70">
        <f t="shared" si="1"/>
        <v>10.685393258426966</v>
      </c>
      <c r="L33" s="70">
        <f t="shared" si="2"/>
        <v>21.370786516853933</v>
      </c>
      <c r="M33" s="71">
        <f t="shared" si="3"/>
        <v>85.483146067415731</v>
      </c>
    </row>
    <row r="35" spans="2:13" ht="50.1" customHeight="1" x14ac:dyDescent="0.25">
      <c r="B35" s="79" t="s">
        <v>48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</sheetData>
  <mergeCells count="5">
    <mergeCell ref="D6:E6"/>
    <mergeCell ref="F6:G6"/>
    <mergeCell ref="H6:I6"/>
    <mergeCell ref="J6:M6"/>
    <mergeCell ref="B35:M35"/>
  </mergeCells>
  <conditionalFormatting sqref="I4">
    <cfRule type="expression" dxfId="1" priority="1" stopIfTrue="1">
      <formula>$I$4&lt;0</formula>
    </cfRule>
  </conditionalFormatting>
  <hyperlinks>
    <hyperlink ref="B35:C35" r:id="rId1" display="CLICK HERE TO CREATE IN SMARTSHEET" xr:uid="{3086ECDB-1A51-4659-A070-7C6314586250}"/>
    <hyperlink ref="B35:M35" r:id="rId2" display="CLIQUER ICI POUR CRÉER DANS SMARTSHEET" xr:uid="{5B108096-A283-475F-B9A9-E9022028EA01}"/>
  </hyperlinks>
  <pageMargins left="0.3" right="0.3" top="0.3" bottom="0.3" header="0" footer="0"/>
  <pageSetup scale="5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CBA6-B80A-B748-80B9-8AB2C2CFDC85}">
  <sheetPr>
    <tabColor theme="3" tint="0.79998168889431442"/>
    <pageSetUpPr fitToPage="1"/>
  </sheetPr>
  <dimension ref="B1:M33"/>
  <sheetViews>
    <sheetView showGridLines="0" workbookViewId="0"/>
  </sheetViews>
  <sheetFormatPr defaultColWidth="10.625" defaultRowHeight="15.75" x14ac:dyDescent="0.25"/>
  <cols>
    <col min="1" max="1" width="3.375" customWidth="1"/>
    <col min="2" max="2" width="34.375" customWidth="1"/>
    <col min="3" max="3" width="15.625" customWidth="1"/>
    <col min="4" max="4" width="16.625" customWidth="1"/>
    <col min="5" max="6" width="15.625" customWidth="1"/>
    <col min="7" max="7" width="24.625" customWidth="1"/>
    <col min="8" max="8" width="15.625" customWidth="1"/>
    <col min="9" max="9" width="18.625" customWidth="1"/>
    <col min="10" max="13" width="15.625" customWidth="1"/>
    <col min="14" max="14" width="3.375" customWidth="1"/>
  </cols>
  <sheetData>
    <row r="1" spans="2:13" s="1" customFormat="1" ht="50.1" customHeight="1" x14ac:dyDescent="0.25">
      <c r="B1" s="2" t="s">
        <v>3</v>
      </c>
      <c r="C1" s="3"/>
      <c r="D1" s="3"/>
      <c r="E1" s="3"/>
      <c r="F1" s="3"/>
      <c r="G1" s="3"/>
      <c r="H1" s="3"/>
      <c r="I1" s="3"/>
      <c r="J1" s="3"/>
      <c r="K1" s="3"/>
    </row>
    <row r="2" spans="2:13" ht="20.100000000000001" customHeight="1" x14ac:dyDescent="0.25">
      <c r="B2" s="34" t="s">
        <v>4</v>
      </c>
    </row>
    <row r="3" spans="2:13" ht="45" customHeight="1" x14ac:dyDescent="0.25">
      <c r="B3" s="32" t="s">
        <v>52</v>
      </c>
      <c r="C3" s="59" t="s">
        <v>5</v>
      </c>
      <c r="D3" s="59" t="s">
        <v>53</v>
      </c>
      <c r="E3" s="30"/>
      <c r="F3" s="33" t="s">
        <v>6</v>
      </c>
      <c r="G3" s="50" t="s">
        <v>7</v>
      </c>
      <c r="H3" s="49" t="s">
        <v>8</v>
      </c>
      <c r="I3" s="31" t="s">
        <v>9</v>
      </c>
      <c r="J3" s="65" t="s">
        <v>10</v>
      </c>
      <c r="K3" s="65" t="s">
        <v>11</v>
      </c>
      <c r="L3" s="65" t="s">
        <v>54</v>
      </c>
      <c r="M3" s="66" t="s">
        <v>12</v>
      </c>
    </row>
    <row r="4" spans="2:13" ht="30" customHeight="1" thickBot="1" x14ac:dyDescent="0.3">
      <c r="B4" s="51">
        <v>0</v>
      </c>
      <c r="C4" s="60">
        <f>SUM(C9:C33)</f>
        <v>0</v>
      </c>
      <c r="D4" s="61">
        <f>C4-B4</f>
        <v>0</v>
      </c>
      <c r="E4" s="52"/>
      <c r="F4" s="53" t="str">
        <f>IFERROR(H4/C4,"")</f>
        <v/>
      </c>
      <c r="G4" s="54" t="str">
        <f>IFERROR(I4/H4,"")</f>
        <v/>
      </c>
      <c r="H4" s="55">
        <f>SUM(H9:H33)</f>
        <v>0</v>
      </c>
      <c r="I4" s="56">
        <f>SUM(I9:I33)</f>
        <v>0</v>
      </c>
      <c r="J4" s="67">
        <f>SUM(J9:J33)</f>
        <v>0</v>
      </c>
      <c r="K4" s="67" t="str">
        <f>IFERROR(J4/C4,"")</f>
        <v/>
      </c>
      <c r="L4" s="67" t="str">
        <f>IFERROR(J4/H4,"")</f>
        <v/>
      </c>
      <c r="M4" s="68" t="str">
        <f>IFERROR(J4/I4,"")</f>
        <v/>
      </c>
    </row>
    <row r="5" spans="2:13" ht="17.2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30" customHeight="1" x14ac:dyDescent="0.25">
      <c r="B6" s="30"/>
      <c r="C6" s="62" t="s">
        <v>2</v>
      </c>
      <c r="D6" s="72" t="s">
        <v>13</v>
      </c>
      <c r="E6" s="72"/>
      <c r="F6" s="73" t="s">
        <v>14</v>
      </c>
      <c r="G6" s="74"/>
      <c r="H6" s="75" t="s">
        <v>15</v>
      </c>
      <c r="I6" s="76"/>
      <c r="J6" s="77" t="s">
        <v>16</v>
      </c>
      <c r="K6" s="77"/>
      <c r="L6" s="77"/>
      <c r="M6" s="78"/>
    </row>
    <row r="7" spans="2:13" ht="45" customHeight="1" x14ac:dyDescent="0.25">
      <c r="B7" s="57" t="s">
        <v>17</v>
      </c>
      <c r="C7" s="63" t="s">
        <v>18</v>
      </c>
      <c r="D7" s="64" t="s">
        <v>11</v>
      </c>
      <c r="E7" s="64" t="s">
        <v>19</v>
      </c>
      <c r="F7" s="47" t="s">
        <v>20</v>
      </c>
      <c r="G7" s="48" t="s">
        <v>21</v>
      </c>
      <c r="H7" s="49" t="s">
        <v>22</v>
      </c>
      <c r="I7" s="31" t="s">
        <v>23</v>
      </c>
      <c r="J7" s="64" t="s">
        <v>10</v>
      </c>
      <c r="K7" s="64" t="s">
        <v>11</v>
      </c>
      <c r="L7" s="64" t="s">
        <v>54</v>
      </c>
      <c r="M7" s="69" t="s">
        <v>12</v>
      </c>
    </row>
    <row r="8" spans="2:13" ht="30" customHeight="1" x14ac:dyDescent="0.25">
      <c r="B8" s="58" t="s">
        <v>49</v>
      </c>
      <c r="C8" s="14"/>
      <c r="D8" s="15"/>
      <c r="E8" s="15"/>
      <c r="F8" s="16"/>
      <c r="G8" s="17"/>
      <c r="H8" s="35"/>
      <c r="I8" s="36"/>
      <c r="J8" s="37"/>
      <c r="K8" s="37"/>
      <c r="L8" s="37"/>
      <c r="M8" s="38"/>
    </row>
    <row r="9" spans="2:13" ht="20.100000000000001" customHeight="1" x14ac:dyDescent="0.25">
      <c r="B9" s="10" t="s">
        <v>50</v>
      </c>
      <c r="C9" s="7">
        <v>0</v>
      </c>
      <c r="D9" s="4">
        <v>0</v>
      </c>
      <c r="E9" s="13">
        <v>0</v>
      </c>
      <c r="F9" s="8">
        <v>0</v>
      </c>
      <c r="G9" s="9">
        <v>0</v>
      </c>
      <c r="H9" s="39">
        <f>C9*F9</f>
        <v>0</v>
      </c>
      <c r="I9" s="40">
        <f>H9*G9</f>
        <v>0</v>
      </c>
      <c r="J9" s="70">
        <f>(D9*C9)+E9</f>
        <v>0</v>
      </c>
      <c r="K9" s="70" t="str">
        <f>IFERROR(J9/C9,"")</f>
        <v/>
      </c>
      <c r="L9" s="70" t="str">
        <f>IFERROR(J9/H9,"")</f>
        <v/>
      </c>
      <c r="M9" s="71" t="str">
        <f>IFERROR(J9/I9,"")</f>
        <v/>
      </c>
    </row>
    <row r="10" spans="2:13" ht="20.100000000000001" customHeight="1" x14ac:dyDescent="0.25">
      <c r="B10" s="10" t="s">
        <v>50</v>
      </c>
      <c r="C10" s="7">
        <v>0</v>
      </c>
      <c r="D10" s="4">
        <v>0</v>
      </c>
      <c r="E10" s="13">
        <v>0</v>
      </c>
      <c r="F10" s="8">
        <v>0</v>
      </c>
      <c r="G10" s="9">
        <v>0</v>
      </c>
      <c r="H10" s="39">
        <f>C10*F10</f>
        <v>0</v>
      </c>
      <c r="I10" s="40">
        <f>H10*G10</f>
        <v>0</v>
      </c>
      <c r="J10" s="70">
        <f t="shared" ref="J10:J33" si="0">(D10*C10)+E10</f>
        <v>0</v>
      </c>
      <c r="K10" s="70" t="str">
        <f t="shared" ref="K10:K33" si="1">IFERROR(J10/C10,"")</f>
        <v/>
      </c>
      <c r="L10" s="70" t="str">
        <f t="shared" ref="L10:L33" si="2">IFERROR(J10/H10,"")</f>
        <v/>
      </c>
      <c r="M10" s="71" t="str">
        <f t="shared" ref="M10:M33" si="3">IFERROR(J10/I10,"")</f>
        <v/>
      </c>
    </row>
    <row r="11" spans="2:13" ht="20.100000000000001" customHeight="1" x14ac:dyDescent="0.25">
      <c r="B11" s="10" t="s">
        <v>50</v>
      </c>
      <c r="C11" s="7"/>
      <c r="D11" s="4"/>
      <c r="E11" s="13"/>
      <c r="F11" s="8"/>
      <c r="G11" s="9"/>
      <c r="H11" s="39">
        <f>C11*F11</f>
        <v>0</v>
      </c>
      <c r="I11" s="40">
        <f>H11*G11</f>
        <v>0</v>
      </c>
      <c r="J11" s="70">
        <f t="shared" si="0"/>
        <v>0</v>
      </c>
      <c r="K11" s="70" t="str">
        <f t="shared" si="1"/>
        <v/>
      </c>
      <c r="L11" s="70" t="str">
        <f t="shared" si="2"/>
        <v/>
      </c>
      <c r="M11" s="71" t="str">
        <f t="shared" si="3"/>
        <v/>
      </c>
    </row>
    <row r="12" spans="2:13" ht="20.100000000000001" customHeight="1" x14ac:dyDescent="0.25">
      <c r="B12" s="10" t="s">
        <v>50</v>
      </c>
      <c r="C12" s="7"/>
      <c r="D12" s="4"/>
      <c r="E12" s="13"/>
      <c r="F12" s="8"/>
      <c r="G12" s="9"/>
      <c r="H12" s="39">
        <f>C12*F12</f>
        <v>0</v>
      </c>
      <c r="I12" s="40">
        <f>H12*G12</f>
        <v>0</v>
      </c>
      <c r="J12" s="70">
        <f t="shared" si="0"/>
        <v>0</v>
      </c>
      <c r="K12" s="70" t="str">
        <f t="shared" si="1"/>
        <v/>
      </c>
      <c r="L12" s="70" t="str">
        <f t="shared" si="2"/>
        <v/>
      </c>
      <c r="M12" s="71" t="str">
        <f t="shared" si="3"/>
        <v/>
      </c>
    </row>
    <row r="13" spans="2:13" ht="30" customHeight="1" x14ac:dyDescent="0.25">
      <c r="B13" s="58" t="s">
        <v>49</v>
      </c>
      <c r="C13" s="18"/>
      <c r="D13" s="19"/>
      <c r="E13" s="20"/>
      <c r="F13" s="21"/>
      <c r="G13" s="22"/>
      <c r="H13" s="41"/>
      <c r="I13" s="42"/>
      <c r="J13" s="70">
        <f t="shared" si="0"/>
        <v>0</v>
      </c>
      <c r="K13" s="70" t="str">
        <f t="shared" si="1"/>
        <v/>
      </c>
      <c r="L13" s="70" t="str">
        <f t="shared" si="2"/>
        <v/>
      </c>
      <c r="M13" s="71" t="str">
        <f t="shared" si="3"/>
        <v/>
      </c>
    </row>
    <row r="14" spans="2:13" ht="20.100000000000001" customHeight="1" x14ac:dyDescent="0.25">
      <c r="B14" s="10" t="s">
        <v>50</v>
      </c>
      <c r="C14" s="7"/>
      <c r="D14" s="4"/>
      <c r="E14" s="13"/>
      <c r="F14" s="8"/>
      <c r="G14" s="9"/>
      <c r="H14" s="39">
        <f>C14*F14</f>
        <v>0</v>
      </c>
      <c r="I14" s="40">
        <f>H14*G14</f>
        <v>0</v>
      </c>
      <c r="J14" s="70">
        <f t="shared" si="0"/>
        <v>0</v>
      </c>
      <c r="K14" s="70" t="str">
        <f t="shared" si="1"/>
        <v/>
      </c>
      <c r="L14" s="70" t="str">
        <f t="shared" si="2"/>
        <v/>
      </c>
      <c r="M14" s="71" t="str">
        <f t="shared" si="3"/>
        <v/>
      </c>
    </row>
    <row r="15" spans="2:13" ht="20.100000000000001" customHeight="1" x14ac:dyDescent="0.25">
      <c r="B15" s="10" t="s">
        <v>50</v>
      </c>
      <c r="C15" s="7"/>
      <c r="D15" s="4"/>
      <c r="E15" s="13"/>
      <c r="F15" s="8"/>
      <c r="G15" s="9"/>
      <c r="H15" s="39">
        <f>C15*F15</f>
        <v>0</v>
      </c>
      <c r="I15" s="40">
        <f>H15*G15</f>
        <v>0</v>
      </c>
      <c r="J15" s="70">
        <f t="shared" si="0"/>
        <v>0</v>
      </c>
      <c r="K15" s="70" t="str">
        <f t="shared" si="1"/>
        <v/>
      </c>
      <c r="L15" s="70" t="str">
        <f t="shared" si="2"/>
        <v/>
      </c>
      <c r="M15" s="71" t="str">
        <f t="shared" si="3"/>
        <v/>
      </c>
    </row>
    <row r="16" spans="2:13" ht="30" customHeight="1" x14ac:dyDescent="0.25">
      <c r="B16" s="58" t="s">
        <v>49</v>
      </c>
      <c r="C16" s="23"/>
      <c r="D16" s="24"/>
      <c r="E16" s="25"/>
      <c r="F16" s="26"/>
      <c r="G16" s="27"/>
      <c r="H16" s="43"/>
      <c r="I16" s="44"/>
      <c r="J16" s="70">
        <f t="shared" si="0"/>
        <v>0</v>
      </c>
      <c r="K16" s="70" t="str">
        <f t="shared" si="1"/>
        <v/>
      </c>
      <c r="L16" s="70" t="str">
        <f t="shared" si="2"/>
        <v/>
      </c>
      <c r="M16" s="71" t="str">
        <f t="shared" si="3"/>
        <v/>
      </c>
    </row>
    <row r="17" spans="2:13" ht="20.100000000000001" customHeight="1" x14ac:dyDescent="0.25">
      <c r="B17" s="10" t="s">
        <v>50</v>
      </c>
      <c r="C17" s="7"/>
      <c r="D17" s="4"/>
      <c r="E17" s="13"/>
      <c r="F17" s="8"/>
      <c r="G17" s="9"/>
      <c r="H17" s="39">
        <f>C17*F17</f>
        <v>0</v>
      </c>
      <c r="I17" s="40">
        <f>H17*G17</f>
        <v>0</v>
      </c>
      <c r="J17" s="70">
        <f t="shared" si="0"/>
        <v>0</v>
      </c>
      <c r="K17" s="70" t="str">
        <f t="shared" si="1"/>
        <v/>
      </c>
      <c r="L17" s="70" t="str">
        <f t="shared" si="2"/>
        <v/>
      </c>
      <c r="M17" s="71" t="str">
        <f t="shared" si="3"/>
        <v/>
      </c>
    </row>
    <row r="18" spans="2:13" ht="20.100000000000001" customHeight="1" x14ac:dyDescent="0.25">
      <c r="B18" s="10" t="s">
        <v>50</v>
      </c>
      <c r="C18" s="7"/>
      <c r="D18" s="4"/>
      <c r="E18" s="13"/>
      <c r="F18" s="8"/>
      <c r="G18" s="9"/>
      <c r="H18" s="39">
        <f>C18*F18</f>
        <v>0</v>
      </c>
      <c r="I18" s="40">
        <f>H18*G18</f>
        <v>0</v>
      </c>
      <c r="J18" s="70">
        <f t="shared" si="0"/>
        <v>0</v>
      </c>
      <c r="K18" s="70" t="str">
        <f t="shared" si="1"/>
        <v/>
      </c>
      <c r="L18" s="70" t="str">
        <f t="shared" si="2"/>
        <v/>
      </c>
      <c r="M18" s="71" t="str">
        <f t="shared" si="3"/>
        <v/>
      </c>
    </row>
    <row r="19" spans="2:13" ht="20.100000000000001" customHeight="1" x14ac:dyDescent="0.25">
      <c r="B19" s="10" t="s">
        <v>50</v>
      </c>
      <c r="C19" s="7"/>
      <c r="D19" s="4"/>
      <c r="E19" s="13"/>
      <c r="F19" s="8"/>
      <c r="G19" s="9"/>
      <c r="H19" s="39">
        <f>C19*F19</f>
        <v>0</v>
      </c>
      <c r="I19" s="40">
        <f>H19*G19</f>
        <v>0</v>
      </c>
      <c r="J19" s="70">
        <f t="shared" si="0"/>
        <v>0</v>
      </c>
      <c r="K19" s="70" t="str">
        <f t="shared" si="1"/>
        <v/>
      </c>
      <c r="L19" s="70" t="str">
        <f t="shared" si="2"/>
        <v/>
      </c>
      <c r="M19" s="71" t="str">
        <f t="shared" si="3"/>
        <v/>
      </c>
    </row>
    <row r="20" spans="2:13" ht="20.100000000000001" customHeight="1" x14ac:dyDescent="0.25">
      <c r="B20" s="10" t="s">
        <v>50</v>
      </c>
      <c r="C20" s="7"/>
      <c r="D20" s="4"/>
      <c r="E20" s="13"/>
      <c r="F20" s="8"/>
      <c r="G20" s="9"/>
      <c r="H20" s="39">
        <f>C20*F20</f>
        <v>0</v>
      </c>
      <c r="I20" s="40">
        <f>H20*G20</f>
        <v>0</v>
      </c>
      <c r="J20" s="70">
        <f t="shared" si="0"/>
        <v>0</v>
      </c>
      <c r="K20" s="70" t="str">
        <f t="shared" si="1"/>
        <v/>
      </c>
      <c r="L20" s="70" t="str">
        <f t="shared" si="2"/>
        <v/>
      </c>
      <c r="M20" s="71" t="str">
        <f t="shared" si="3"/>
        <v/>
      </c>
    </row>
    <row r="21" spans="2:13" ht="20.100000000000001" customHeight="1" x14ac:dyDescent="0.25">
      <c r="B21" s="10" t="s">
        <v>50</v>
      </c>
      <c r="C21" s="7"/>
      <c r="D21" s="4"/>
      <c r="E21" s="13"/>
      <c r="F21" s="8"/>
      <c r="G21" s="9"/>
      <c r="H21" s="39">
        <f>C21*F21</f>
        <v>0</v>
      </c>
      <c r="I21" s="40">
        <f>H21*G21</f>
        <v>0</v>
      </c>
      <c r="J21" s="70">
        <f t="shared" si="0"/>
        <v>0</v>
      </c>
      <c r="K21" s="70" t="str">
        <f t="shared" si="1"/>
        <v/>
      </c>
      <c r="L21" s="70" t="str">
        <f t="shared" si="2"/>
        <v/>
      </c>
      <c r="M21" s="71" t="str">
        <f t="shared" si="3"/>
        <v/>
      </c>
    </row>
    <row r="22" spans="2:13" ht="30" customHeight="1" x14ac:dyDescent="0.25">
      <c r="B22" s="58" t="s">
        <v>49</v>
      </c>
      <c r="C22" s="23"/>
      <c r="D22" s="24"/>
      <c r="E22" s="25"/>
      <c r="F22" s="26"/>
      <c r="G22" s="27"/>
      <c r="H22" s="43"/>
      <c r="I22" s="44"/>
      <c r="J22" s="70">
        <f t="shared" si="0"/>
        <v>0</v>
      </c>
      <c r="K22" s="70" t="str">
        <f t="shared" si="1"/>
        <v/>
      </c>
      <c r="L22" s="70" t="str">
        <f t="shared" si="2"/>
        <v/>
      </c>
      <c r="M22" s="71" t="str">
        <f t="shared" si="3"/>
        <v/>
      </c>
    </row>
    <row r="23" spans="2:13" ht="20.100000000000001" customHeight="1" x14ac:dyDescent="0.25">
      <c r="B23" s="10" t="s">
        <v>50</v>
      </c>
      <c r="C23" s="7"/>
      <c r="D23" s="4"/>
      <c r="E23" s="13"/>
      <c r="F23" s="8"/>
      <c r="G23" s="9"/>
      <c r="H23" s="39">
        <f>C23*F23</f>
        <v>0</v>
      </c>
      <c r="I23" s="40">
        <f>H23*G23</f>
        <v>0</v>
      </c>
      <c r="J23" s="70">
        <f t="shared" si="0"/>
        <v>0</v>
      </c>
      <c r="K23" s="70" t="str">
        <f t="shared" si="1"/>
        <v/>
      </c>
      <c r="L23" s="70" t="str">
        <f t="shared" si="2"/>
        <v/>
      </c>
      <c r="M23" s="71" t="str">
        <f t="shared" si="3"/>
        <v/>
      </c>
    </row>
    <row r="24" spans="2:13" ht="20.100000000000001" customHeight="1" x14ac:dyDescent="0.25">
      <c r="B24" s="10" t="s">
        <v>50</v>
      </c>
      <c r="C24" s="7"/>
      <c r="D24" s="4"/>
      <c r="E24" s="13"/>
      <c r="F24" s="8"/>
      <c r="G24" s="9"/>
      <c r="H24" s="39">
        <f>C24*F24</f>
        <v>0</v>
      </c>
      <c r="I24" s="40">
        <f>H24*G24</f>
        <v>0</v>
      </c>
      <c r="J24" s="70">
        <f t="shared" si="0"/>
        <v>0</v>
      </c>
      <c r="K24" s="70" t="str">
        <f t="shared" si="1"/>
        <v/>
      </c>
      <c r="L24" s="70" t="str">
        <f t="shared" si="2"/>
        <v/>
      </c>
      <c r="M24" s="71" t="str">
        <f t="shared" si="3"/>
        <v/>
      </c>
    </row>
    <row r="25" spans="2:13" ht="20.100000000000001" customHeight="1" x14ac:dyDescent="0.25">
      <c r="B25" s="10" t="s">
        <v>50</v>
      </c>
      <c r="C25" s="7"/>
      <c r="D25" s="4"/>
      <c r="E25" s="13"/>
      <c r="F25" s="8"/>
      <c r="G25" s="9"/>
      <c r="H25" s="39">
        <f>C25*F25</f>
        <v>0</v>
      </c>
      <c r="I25" s="40">
        <f>H25*G25</f>
        <v>0</v>
      </c>
      <c r="J25" s="70">
        <f t="shared" si="0"/>
        <v>0</v>
      </c>
      <c r="K25" s="70" t="str">
        <f t="shared" si="1"/>
        <v/>
      </c>
      <c r="L25" s="70" t="str">
        <f t="shared" si="2"/>
        <v/>
      </c>
      <c r="M25" s="71" t="str">
        <f t="shared" si="3"/>
        <v/>
      </c>
    </row>
    <row r="26" spans="2:13" ht="30" customHeight="1" x14ac:dyDescent="0.25">
      <c r="B26" s="58" t="s">
        <v>49</v>
      </c>
      <c r="C26" s="23"/>
      <c r="D26" s="24"/>
      <c r="E26" s="25"/>
      <c r="F26" s="28"/>
      <c r="G26" s="29"/>
      <c r="H26" s="45"/>
      <c r="I26" s="46"/>
      <c r="J26" s="70">
        <f t="shared" si="0"/>
        <v>0</v>
      </c>
      <c r="K26" s="70" t="str">
        <f t="shared" si="1"/>
        <v/>
      </c>
      <c r="L26" s="70" t="str">
        <f t="shared" si="2"/>
        <v/>
      </c>
      <c r="M26" s="71" t="str">
        <f t="shared" si="3"/>
        <v/>
      </c>
    </row>
    <row r="27" spans="2:13" ht="20.100000000000001" customHeight="1" x14ac:dyDescent="0.25">
      <c r="B27" s="10" t="s">
        <v>50</v>
      </c>
      <c r="C27" s="7"/>
      <c r="D27" s="4"/>
      <c r="E27" s="13"/>
      <c r="F27" s="8"/>
      <c r="G27" s="9"/>
      <c r="H27" s="39">
        <f>C27*F27</f>
        <v>0</v>
      </c>
      <c r="I27" s="40">
        <f>H27*G27</f>
        <v>0</v>
      </c>
      <c r="J27" s="70">
        <f t="shared" si="0"/>
        <v>0</v>
      </c>
      <c r="K27" s="70" t="str">
        <f t="shared" si="1"/>
        <v/>
      </c>
      <c r="L27" s="70" t="str">
        <f t="shared" si="2"/>
        <v/>
      </c>
      <c r="M27" s="71" t="str">
        <f t="shared" si="3"/>
        <v/>
      </c>
    </row>
    <row r="28" spans="2:13" ht="20.100000000000001" customHeight="1" x14ac:dyDescent="0.25">
      <c r="B28" s="10" t="s">
        <v>50</v>
      </c>
      <c r="C28" s="7"/>
      <c r="D28" s="4"/>
      <c r="E28" s="13"/>
      <c r="F28" s="8"/>
      <c r="G28" s="9"/>
      <c r="H28" s="39">
        <f>C28*F28</f>
        <v>0</v>
      </c>
      <c r="I28" s="40">
        <f>H28*G28</f>
        <v>0</v>
      </c>
      <c r="J28" s="70">
        <f t="shared" si="0"/>
        <v>0</v>
      </c>
      <c r="K28" s="70" t="str">
        <f t="shared" si="1"/>
        <v/>
      </c>
      <c r="L28" s="70" t="str">
        <f t="shared" si="2"/>
        <v/>
      </c>
      <c r="M28" s="71" t="str">
        <f t="shared" si="3"/>
        <v/>
      </c>
    </row>
    <row r="29" spans="2:13" ht="30" customHeight="1" x14ac:dyDescent="0.25">
      <c r="B29" s="58" t="s">
        <v>49</v>
      </c>
      <c r="C29" s="23"/>
      <c r="D29" s="24"/>
      <c r="E29" s="25"/>
      <c r="F29" s="28"/>
      <c r="G29" s="29"/>
      <c r="H29" s="45"/>
      <c r="I29" s="46"/>
      <c r="J29" s="70">
        <f t="shared" si="0"/>
        <v>0</v>
      </c>
      <c r="K29" s="70" t="str">
        <f t="shared" si="1"/>
        <v/>
      </c>
      <c r="L29" s="70" t="str">
        <f t="shared" si="2"/>
        <v/>
      </c>
      <c r="M29" s="71" t="str">
        <f t="shared" si="3"/>
        <v/>
      </c>
    </row>
    <row r="30" spans="2:13" ht="20.100000000000001" customHeight="1" x14ac:dyDescent="0.25">
      <c r="B30" s="10" t="s">
        <v>50</v>
      </c>
      <c r="C30" s="7"/>
      <c r="D30" s="4"/>
      <c r="E30" s="13"/>
      <c r="F30" s="8"/>
      <c r="G30" s="9"/>
      <c r="H30" s="39">
        <f>C30*F30</f>
        <v>0</v>
      </c>
      <c r="I30" s="40">
        <f>H30*G30</f>
        <v>0</v>
      </c>
      <c r="J30" s="70">
        <f t="shared" si="0"/>
        <v>0</v>
      </c>
      <c r="K30" s="70" t="str">
        <f t="shared" si="1"/>
        <v/>
      </c>
      <c r="L30" s="70" t="str">
        <f t="shared" si="2"/>
        <v/>
      </c>
      <c r="M30" s="71" t="str">
        <f t="shared" si="3"/>
        <v/>
      </c>
    </row>
    <row r="31" spans="2:13" ht="20.100000000000001" customHeight="1" x14ac:dyDescent="0.25">
      <c r="B31" s="10" t="s">
        <v>50</v>
      </c>
      <c r="C31" s="7"/>
      <c r="D31" s="4"/>
      <c r="E31" s="13"/>
      <c r="F31" s="8"/>
      <c r="G31" s="9"/>
      <c r="H31" s="39">
        <f>C31*F31</f>
        <v>0</v>
      </c>
      <c r="I31" s="40">
        <f>H31*G31</f>
        <v>0</v>
      </c>
      <c r="J31" s="70">
        <f t="shared" si="0"/>
        <v>0</v>
      </c>
      <c r="K31" s="70" t="str">
        <f t="shared" si="1"/>
        <v/>
      </c>
      <c r="L31" s="70" t="str">
        <f t="shared" si="2"/>
        <v/>
      </c>
      <c r="M31" s="71" t="str">
        <f t="shared" si="3"/>
        <v/>
      </c>
    </row>
    <row r="32" spans="2:13" ht="20.100000000000001" customHeight="1" x14ac:dyDescent="0.25">
      <c r="B32" s="10" t="s">
        <v>50</v>
      </c>
      <c r="C32" s="7"/>
      <c r="D32" s="4"/>
      <c r="E32" s="13"/>
      <c r="F32" s="8"/>
      <c r="G32" s="9"/>
      <c r="H32" s="39">
        <f>C32*F32</f>
        <v>0</v>
      </c>
      <c r="I32" s="40">
        <f>H32*G32</f>
        <v>0</v>
      </c>
      <c r="J32" s="70">
        <f t="shared" si="0"/>
        <v>0</v>
      </c>
      <c r="K32" s="70" t="str">
        <f t="shared" si="1"/>
        <v/>
      </c>
      <c r="L32" s="70" t="str">
        <f t="shared" si="2"/>
        <v/>
      </c>
      <c r="M32" s="71" t="str">
        <f t="shared" si="3"/>
        <v/>
      </c>
    </row>
    <row r="33" spans="2:13" ht="20.100000000000001" customHeight="1" x14ac:dyDescent="0.25">
      <c r="B33" s="10" t="s">
        <v>50</v>
      </c>
      <c r="C33" s="7"/>
      <c r="D33" s="4"/>
      <c r="E33" s="13"/>
      <c r="F33" s="8"/>
      <c r="G33" s="9"/>
      <c r="H33" s="39">
        <f>C33*F33</f>
        <v>0</v>
      </c>
      <c r="I33" s="40">
        <f>H33*G33</f>
        <v>0</v>
      </c>
      <c r="J33" s="70">
        <f t="shared" si="0"/>
        <v>0</v>
      </c>
      <c r="K33" s="70" t="str">
        <f t="shared" si="1"/>
        <v/>
      </c>
      <c r="L33" s="70" t="str">
        <f t="shared" si="2"/>
        <v/>
      </c>
      <c r="M33" s="71" t="str">
        <f t="shared" si="3"/>
        <v/>
      </c>
    </row>
  </sheetData>
  <mergeCells count="4">
    <mergeCell ref="H6:I6"/>
    <mergeCell ref="J6:M6"/>
    <mergeCell ref="D6:E6"/>
    <mergeCell ref="F6:G6"/>
  </mergeCells>
  <conditionalFormatting sqref="I4">
    <cfRule type="expression" dxfId="0" priority="2" stopIfTrue="1">
      <formula>$I$4&lt;0</formula>
    </cfRule>
  </conditionalFormatting>
  <pageMargins left="0.3" right="0.3" top="0.3" bottom="0.3" header="0" footer="0"/>
  <pageSetup scale="72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6C99-6B84-634E-ADDF-4EF9B7DB59A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11" customWidth="1"/>
    <col min="2" max="2" width="88.375" style="11" customWidth="1"/>
    <col min="3" max="16384" width="10.875" style="11"/>
  </cols>
  <sheetData>
    <row r="2" spans="2:2" ht="117.95" customHeight="1" x14ac:dyDescent="0.25">
      <c r="B2" s="12" t="s">
        <v>51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Suivi marketing intég</vt:lpstr>
      <vt:lpstr>VIERGE - Outil marketing intégr</vt:lpstr>
      <vt:lpstr>- Exclusion de responsabilité -</vt:lpstr>
      <vt:lpstr>'EXEMPLE - Suivi marketing intég'!Print_Area</vt:lpstr>
      <vt:lpstr>'VIERGE - Outil marketing intégr'!Print_Area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Ricky Nan</cp:lastModifiedBy>
  <cp:lastPrinted>2024-03-12T20:18:56Z</cp:lastPrinted>
  <dcterms:created xsi:type="dcterms:W3CDTF">2019-12-29T23:02:50Z</dcterms:created>
  <dcterms:modified xsi:type="dcterms:W3CDTF">2024-12-09T09:18:21Z</dcterms:modified>
</cp:coreProperties>
</file>