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Projects\Smartsheet\Smartsheet_2503_P0414  IC Templates Batch 11.2\DTP\FR\-content-project-management-plan-templates\"/>
    </mc:Choice>
  </mc:AlternateContent>
  <xr:revisionPtr revIDLastSave="0" documentId="13_ncr:1_{3F37B385-491C-4A8F-AD0E-96B782F080A8}" xr6:coauthVersionLast="47" xr6:coauthVersionMax="47" xr10:uidLastSave="{00000000-0000-0000-0000-000000000000}"/>
  <bookViews>
    <workbookView xWindow="20730" yWindow="1245" windowWidth="34500" windowHeight="30435" tabRatio="500" xr2:uid="{00000000-000D-0000-FFFF-FFFF00000000}"/>
  </bookViews>
  <sheets>
    <sheet name="Tableau de bord pour la gestion" sheetId="1" r:id="rId1"/>
    <sheet name="VIERGE — Tableau de bord de ges" sheetId="7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'Tableau de bord pour la gestion'!$B$2:$I$39</definedName>
    <definedName name="_xlnm.Print_Area" localSheetId="1">'VIERGE — Tableau de bord de ges'!$B$1:$I$47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5" i="7" l="1"/>
  <c r="C44" i="7"/>
  <c r="C47" i="7"/>
  <c r="D46" i="7"/>
  <c r="C43" i="7"/>
  <c r="C38" i="7"/>
  <c r="C37" i="7"/>
  <c r="C36" i="7"/>
  <c r="C35" i="7"/>
  <c r="C34" i="7"/>
  <c r="C37" i="1"/>
  <c r="C36" i="1"/>
  <c r="C35" i="1"/>
  <c r="C39" i="1"/>
  <c r="C30" i="1"/>
  <c r="C29" i="1"/>
  <c r="C28" i="1"/>
  <c r="C27" i="1"/>
  <c r="C26" i="1"/>
  <c r="F21" i="1"/>
  <c r="C46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8" i="1"/>
  <c r="F11" i="1"/>
  <c r="F12" i="1"/>
  <c r="F13" i="1"/>
  <c r="F14" i="1"/>
  <c r="F15" i="1"/>
  <c r="F16" i="1"/>
  <c r="F17" i="1"/>
  <c r="F18" i="1"/>
  <c r="F19" i="1"/>
  <c r="F20" i="1"/>
  <c r="F22" i="1"/>
  <c r="D43" i="7"/>
  <c r="D45" i="7"/>
  <c r="D44" i="7"/>
  <c r="D47" i="7"/>
  <c r="C39" i="7"/>
  <c r="D36" i="7"/>
  <c r="C31" i="1"/>
  <c r="D30" i="1"/>
  <c r="D36" i="1"/>
  <c r="D38" i="1"/>
  <c r="D37" i="1"/>
  <c r="D35" i="1"/>
  <c r="D29" i="1"/>
  <c r="D28" i="1"/>
  <c r="D35" i="7"/>
  <c r="D34" i="7"/>
  <c r="D38" i="7"/>
  <c r="D37" i="7"/>
  <c r="D26" i="1"/>
  <c r="D27" i="1"/>
  <c r="D39" i="1"/>
  <c r="D39" i="7"/>
  <c r="D31" i="1"/>
</calcChain>
</file>

<file path=xl/sharedStrings.xml><?xml version="1.0" encoding="utf-8"?>
<sst xmlns="http://schemas.openxmlformats.org/spreadsheetml/2006/main" count="178" uniqueCount="77">
  <si>
    <t>Actions</t>
  </si>
  <si>
    <t>DATE</t>
  </si>
  <si>
    <t>00/00/00</t>
  </si>
  <si>
    <t>%</t>
  </si>
  <si>
    <t>TOTAL</t>
  </si>
  <si>
    <t>BUDGET</t>
  </si>
  <si>
    <t>MODÈLE DE TABLEAU DE BORD POUR LA GESTION DE PROJET</t>
  </si>
  <si>
    <t>NOM DE LA CAMPAGNE</t>
  </si>
  <si>
    <t>STATUT DU PROJET</t>
  </si>
  <si>
    <t>% D’AVANCEMENT</t>
  </si>
  <si>
    <t>EN BONNE VOIE</t>
  </si>
  <si>
    <t>ÉCHÉANCIER DES TÂCHES</t>
  </si>
  <si>
    <t>DONNÉES DU TABLEAU DE BORD</t>
  </si>
  <si>
    <t>TABLEAU DES TÂCHES</t>
  </si>
  <si>
    <t>NOM DE LA TÂCHE</t>
  </si>
  <si>
    <t>ATTRIBUÉE À</t>
  </si>
  <si>
    <t>DATE DE 
DÉBUT</t>
  </si>
  <si>
    <t>DATE DE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</si>
  <si>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</si>
  <si>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</si>
  <si>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</si>
  <si>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</si>
  <si>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Définition de la réunion de lancement</t>
  </si>
  <si>
    <t>Alex B.</t>
  </si>
  <si>
    <t>Terminée</t>
  </si>
  <si>
    <t>Élevée</t>
  </si>
  <si>
    <t>Non commencée</t>
  </si>
  <si>
    <t>Définition des objectifs</t>
  </si>
  <si>
    <t>Frank C.</t>
  </si>
  <si>
    <t>Moyenne</t>
  </si>
  <si>
    <t>En cours</t>
  </si>
  <si>
    <t>Demandes détaillées</t>
  </si>
  <si>
    <t>Jacob S.</t>
  </si>
  <si>
    <t>Faible</t>
  </si>
  <si>
    <t>Demandes de matériel</t>
  </si>
  <si>
    <t>En retard</t>
  </si>
  <si>
    <t>Plan final des ressources</t>
  </si>
  <si>
    <t>En attente</t>
  </si>
  <si>
    <t>Dotation en personnel</t>
  </si>
  <si>
    <t>Demandes techniques</t>
  </si>
  <si>
    <t>Tests</t>
  </si>
  <si>
    <t>Kennedy K.</t>
  </si>
  <si>
    <t>Dév. Terminé</t>
  </si>
  <si>
    <t>Configuration matérielle</t>
  </si>
  <si>
    <t>Tests du système</t>
  </si>
  <si>
    <t>LANCEMENT</t>
  </si>
  <si>
    <t>STATUT DE LA TÂCHE (%)</t>
  </si>
  <si>
    <t>NOMBRE</t>
  </si>
  <si>
    <t>PLANIFIÉE</t>
  </si>
  <si>
    <t>RÉALITÉ</t>
  </si>
  <si>
    <t>PRIORITÉ DE LA TÂCHE (%)</t>
  </si>
  <si>
    <t>ÉLÉMENTS EN ATTENTE</t>
  </si>
  <si>
    <t>Décisions</t>
  </si>
  <si>
    <t xml:space="preserve">Demandes de changement </t>
  </si>
  <si>
    <t>CLIQUER ICI POUR CRÉER DANS SMARTSHEET</t>
  </si>
  <si>
    <t>TABLEAU DE BORD DE GESTION DES PROJETS</t>
  </si>
  <si>
    <t xml:space="preserve">Saisissez les données du tableau de bord dans les tableaux en commençant à la ligne 8. Les graphiques du tableau de bord se remplissent automatiquement. </t>
  </si>
  <si>
    <t>Détermination de la dotation en personnel</t>
  </si>
  <si>
    <t>Développement de la messagerie</t>
  </si>
  <si>
    <t>Finalisation du budget</t>
  </si>
  <si>
    <t>Diffusion par e-mail</t>
  </si>
  <si>
    <t>Conception de la page d’accueil</t>
  </si>
  <si>
    <t>Article de blog ciblé</t>
  </si>
  <si>
    <t>Production vidéo</t>
  </si>
  <si>
    <t>Contenu de l’annonce</t>
  </si>
  <si>
    <t>Promotion sur les réseaux sociaux</t>
  </si>
  <si>
    <t>Tâche 12</t>
  </si>
  <si>
    <t>Tâche 13</t>
  </si>
  <si>
    <t>Tâche 14</t>
  </si>
  <si>
    <t>Tâche 15</t>
  </si>
  <si>
    <t>Tâche 16</t>
  </si>
  <si>
    <t>Tâche 17</t>
  </si>
  <si>
    <t>Tâche 18</t>
  </si>
  <si>
    <t>Tâche 19</t>
  </si>
  <si>
    <t>Tâche 20</t>
  </si>
  <si>
    <t>remplit automatiquement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</si>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</sst>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9" fillId="8" borderId="0" xfId="7" applyFont="1" applyFill="1" applyAlignment="1">
      <alignment horizontal="center"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15" fillId="2" borderId="0" xfId="0" applyFont="1" applyFill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pour la gestion'!$D$10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pour la gestion'!$B$11:$B$22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détaillées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pour la gestion'!$D$11:$D$22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'Tableau de bord pour la gestion'!$F$10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'Tableau de bord pour la gestion'!$B$11:$B$22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détaillées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pour la gestion'!$F$11:$F$22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— Tableau de bord de ges'!$C$43:$C$46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— Tableau de bord de ges'!$C$43:$C$46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'Tableau de bord pour la gestion'!$F$25:$F$26</c:f>
              <c:strCache>
                <c:ptCount val="2"/>
                <c:pt idx="0">
                  <c:v>PLANIFIÉE</c:v>
                </c:pt>
                <c:pt idx="1">
                  <c:v>RÉALITÉ</c:v>
                </c:pt>
              </c:strCache>
            </c:strRef>
          </c:cat>
          <c:val>
            <c:numRef>
              <c:f>'Tableau de bord pour la gestion'!$G$25:$G$26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'Tableau de bord pour la gestion'!$F$34:$F$36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'Tableau de bord pour la gestion'!$G$34:$G$36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Tableau de bord de ges'!$D$10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— Tableau de bord de ges'!$B$11:$B$30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Détermination de la dotation en personnel</c:v>
                </c:pt>
                <c:pt idx="3">
                  <c:v>Développement de la messagerie</c:v>
                </c:pt>
                <c:pt idx="4">
                  <c:v>Finalisation du budget</c:v>
                </c:pt>
                <c:pt idx="5">
                  <c:v>Diffusion par e-mail</c:v>
                </c:pt>
                <c:pt idx="6">
                  <c:v>Conception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 18</c:v>
                </c:pt>
                <c:pt idx="18">
                  <c:v>Tâche 19</c:v>
                </c:pt>
                <c:pt idx="19">
                  <c:v>Tâche 20</c:v>
                </c:pt>
              </c:strCache>
            </c:strRef>
          </c:cat>
          <c:val>
            <c:numRef>
              <c:f>'VIERGE — Tableau de bord de ges'!$D$11:$D$30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'VIERGE — Tableau de bord de ges'!$F$10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'VIERGE — Tableau de bord de ges'!$B$11:$B$30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Détermination de la dotation en personnel</c:v>
                </c:pt>
                <c:pt idx="3">
                  <c:v>Développement de la messagerie</c:v>
                </c:pt>
                <c:pt idx="4">
                  <c:v>Finalisation du budget</c:v>
                </c:pt>
                <c:pt idx="5">
                  <c:v>Diffusion par e-mail</c:v>
                </c:pt>
                <c:pt idx="6">
                  <c:v>Conception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 18</c:v>
                </c:pt>
                <c:pt idx="18">
                  <c:v>Tâche 19</c:v>
                </c:pt>
                <c:pt idx="19">
                  <c:v>Tâche 20</c:v>
                </c:pt>
              </c:strCache>
            </c:strRef>
          </c:cat>
          <c:val>
            <c:numRef>
              <c:f>'VIERGE — Tableau de bord de ges'!$F$11:$F$30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ges'!$B$34:$B$38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— Tableau de bord de ges'!$C$34:$C$38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ges'!$B$34:$B$38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— Tableau de bord de ges'!$C$34:$C$38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'VIERGE — Tableau de bord de ges'!$F$33:$F$34</c:f>
              <c:strCache>
                <c:ptCount val="2"/>
                <c:pt idx="0">
                  <c:v>PLANIFIÉE</c:v>
                </c:pt>
                <c:pt idx="1">
                  <c:v>RÉALITÉ</c:v>
                </c:pt>
              </c:strCache>
            </c:strRef>
          </c:cat>
          <c:val>
            <c:numRef>
              <c:f>'VIERGE — Tableau de bord de ges'!$G$33:$G$34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'VIERGE — Tableau de bord de ges'!$F$42:$F$44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'VIERGE — Tableau de bord de ges'!$G$42:$G$44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8227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1181100</xdr:colOff>
      <xdr:row>0</xdr:row>
      <xdr:rowOff>28575</xdr:rowOff>
    </xdr:from>
    <xdr:to>
      <xdr:col>8</xdr:col>
      <xdr:colOff>3816773</xdr:colOff>
      <xdr:row>0</xdr:row>
      <xdr:rowOff>531495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95FB27B-34BE-4410-93B5-529D46E91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77800" y="28575"/>
          <a:ext cx="2635673" cy="502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38099</xdr:rowOff>
    </xdr:from>
    <xdr:to>
      <xdr:col>14</xdr:col>
      <xdr:colOff>368300</xdr:colOff>
      <xdr:row>4</xdr:row>
      <xdr:rowOff>3851275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741650" y="1933574"/>
          <a:ext cx="3324225" cy="3813176"/>
          <a:chOff x="16992600" y="7111999"/>
          <a:chExt cx="2908300" cy="3813176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1999"/>
            <a:ext cx="2311400" cy="10763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1786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22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L5" sqref="L5"/>
    </sheetView>
  </sheetViews>
  <sheetFormatPr defaultColWidth="11" defaultRowHeight="13.5" x14ac:dyDescent="0.25"/>
  <cols>
    <col min="1" max="1" width="3.25" style="6" customWidth="1"/>
    <col min="2" max="2" width="39" style="6" customWidth="1"/>
    <col min="3" max="3" width="20.75" style="6" customWidth="1"/>
    <col min="4" max="5" width="10.75" style="6" customWidth="1"/>
    <col min="6" max="6" width="27.75" style="6" customWidth="1"/>
    <col min="7" max="7" width="20.75" style="6" customWidth="1"/>
    <col min="8" max="8" width="20.5" style="6" customWidth="1"/>
    <col min="9" max="9" width="50.75" style="6" customWidth="1"/>
    <col min="10" max="10" width="3.25" style="6" customWidth="1"/>
    <col min="11" max="11" width="18.62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3.5" customHeight="1" x14ac:dyDescent="0.25">
      <c r="B1" s="62" t="s">
        <v>6</v>
      </c>
    </row>
    <row r="2" spans="1:258" s="23" customFormat="1" ht="25.15" customHeight="1" x14ac:dyDescent="0.25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4.9" customHeight="1" thickBot="1" x14ac:dyDescent="0.3">
      <c r="A3" s="1"/>
      <c r="B3" s="65"/>
      <c r="C3" s="66"/>
      <c r="D3" s="66"/>
      <c r="E3" s="67"/>
      <c r="F3" s="59" t="s">
        <v>2</v>
      </c>
      <c r="G3" s="60" t="s">
        <v>10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9" customHeight="1" x14ac:dyDescent="0.25">
      <c r="A8" s="1"/>
      <c r="B8" s="68" t="s">
        <v>12</v>
      </c>
      <c r="C8" s="68"/>
      <c r="D8" s="68"/>
      <c r="E8" s="68"/>
      <c r="F8" s="6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22</v>
      </c>
      <c r="C11" s="2" t="s">
        <v>23</v>
      </c>
      <c r="D11" s="32">
        <v>45293</v>
      </c>
      <c r="E11" s="32">
        <v>45299</v>
      </c>
      <c r="F11" s="33">
        <f>IF(D11=0,0,E11-D11)</f>
        <v>6</v>
      </c>
      <c r="G11" s="2" t="s">
        <v>24</v>
      </c>
      <c r="H11" s="2" t="s">
        <v>25</v>
      </c>
      <c r="I11" s="2"/>
      <c r="K11" s="24" t="s">
        <v>26</v>
      </c>
      <c r="L11" s="7"/>
      <c r="M11" s="14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27</v>
      </c>
      <c r="C12" s="4" t="s">
        <v>28</v>
      </c>
      <c r="D12" s="34">
        <v>45295</v>
      </c>
      <c r="E12" s="34">
        <v>45302</v>
      </c>
      <c r="F12" s="33">
        <f t="shared" ref="F12:F22" si="0">IF(D12=0,0,E12-D12)</f>
        <v>7</v>
      </c>
      <c r="G12" s="3" t="s">
        <v>24</v>
      </c>
      <c r="H12" s="3" t="s">
        <v>29</v>
      </c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31</v>
      </c>
      <c r="C13" s="4" t="s">
        <v>32</v>
      </c>
      <c r="D13" s="34">
        <v>45298</v>
      </c>
      <c r="E13" s="34">
        <v>45302</v>
      </c>
      <c r="F13" s="33">
        <f t="shared" si="0"/>
        <v>4</v>
      </c>
      <c r="G13" s="3" t="s">
        <v>24</v>
      </c>
      <c r="H13" s="3" t="s">
        <v>33</v>
      </c>
      <c r="I13" s="2"/>
      <c r="K13" s="3" t="s">
        <v>24</v>
      </c>
      <c r="L13" s="7"/>
      <c r="M13" s="16" t="s">
        <v>33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34</v>
      </c>
      <c r="C14" s="11" t="s">
        <v>32</v>
      </c>
      <c r="D14" s="34">
        <v>45301</v>
      </c>
      <c r="E14" s="34">
        <v>45306</v>
      </c>
      <c r="F14" s="33">
        <f t="shared" si="0"/>
        <v>5</v>
      </c>
      <c r="G14" s="3" t="s">
        <v>24</v>
      </c>
      <c r="H14" s="3" t="s">
        <v>33</v>
      </c>
      <c r="I14" s="2"/>
      <c r="K14" s="11" t="s">
        <v>35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36</v>
      </c>
      <c r="C15" s="4" t="s">
        <v>32</v>
      </c>
      <c r="D15" s="34">
        <v>45304</v>
      </c>
      <c r="E15" s="34">
        <v>45311</v>
      </c>
      <c r="F15" s="33">
        <f t="shared" si="0"/>
        <v>7</v>
      </c>
      <c r="G15" s="3" t="s">
        <v>24</v>
      </c>
      <c r="H15" s="3" t="s">
        <v>33</v>
      </c>
      <c r="I15" s="2"/>
      <c r="J15" s="7"/>
      <c r="K15" s="11" t="s">
        <v>37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38</v>
      </c>
      <c r="C16" s="4" t="s">
        <v>23</v>
      </c>
      <c r="D16" s="34">
        <v>45307</v>
      </c>
      <c r="E16" s="34">
        <v>45320</v>
      </c>
      <c r="F16" s="33">
        <f t="shared" si="0"/>
        <v>13</v>
      </c>
      <c r="G16" s="3" t="s">
        <v>35</v>
      </c>
      <c r="H16" s="3" t="s">
        <v>25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39</v>
      </c>
      <c r="C17" s="12" t="s">
        <v>28</v>
      </c>
      <c r="D17" s="34">
        <v>45310</v>
      </c>
      <c r="E17" s="32">
        <v>45323</v>
      </c>
      <c r="F17" s="33">
        <f t="shared" si="0"/>
        <v>13</v>
      </c>
      <c r="G17" s="3" t="s">
        <v>30</v>
      </c>
      <c r="H17" s="3" t="s">
        <v>25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40</v>
      </c>
      <c r="C18" s="12" t="s">
        <v>41</v>
      </c>
      <c r="D18" s="34">
        <v>45313</v>
      </c>
      <c r="E18" s="32">
        <v>45331</v>
      </c>
      <c r="F18" s="33">
        <f t="shared" si="0"/>
        <v>18</v>
      </c>
      <c r="G18" s="3" t="s">
        <v>30</v>
      </c>
      <c r="H18" s="3" t="s">
        <v>25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42</v>
      </c>
      <c r="C19" s="12" t="s">
        <v>32</v>
      </c>
      <c r="D19" s="34">
        <v>45316</v>
      </c>
      <c r="E19" s="32">
        <v>45327</v>
      </c>
      <c r="F19" s="33">
        <f t="shared" si="0"/>
        <v>11</v>
      </c>
      <c r="G19" s="3" t="s">
        <v>30</v>
      </c>
      <c r="H19" s="3" t="s">
        <v>25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43</v>
      </c>
      <c r="C20" s="12" t="s">
        <v>23</v>
      </c>
      <c r="D20" s="34">
        <v>45319</v>
      </c>
      <c r="E20" s="32">
        <v>45328</v>
      </c>
      <c r="F20" s="33">
        <f t="shared" si="0"/>
        <v>9</v>
      </c>
      <c r="G20" s="3" t="s">
        <v>37</v>
      </c>
      <c r="H20" s="3" t="s">
        <v>25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44</v>
      </c>
      <c r="C21" s="12" t="s">
        <v>41</v>
      </c>
      <c r="D21" s="34">
        <v>45322</v>
      </c>
      <c r="E21" s="32">
        <v>45324</v>
      </c>
      <c r="F21" s="33">
        <f t="shared" ref="F21" si="1">IF(D21=0,0,E21-D21)</f>
        <v>2</v>
      </c>
      <c r="G21" s="3" t="s">
        <v>26</v>
      </c>
      <c r="H21" s="3" t="s">
        <v>29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2.9" customHeight="1" x14ac:dyDescent="0.25">
      <c r="A22" s="7"/>
      <c r="B22" s="3" t="s">
        <v>45</v>
      </c>
      <c r="C22" s="12"/>
      <c r="D22" s="34">
        <v>45325</v>
      </c>
      <c r="E22" s="32">
        <v>45326</v>
      </c>
      <c r="F22" s="33">
        <f t="shared" si="0"/>
        <v>1</v>
      </c>
      <c r="G22" s="3" t="s">
        <v>26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.15" customHeight="1" x14ac:dyDescent="0.25">
      <c r="A24" s="1"/>
      <c r="B24" s="25" t="s">
        <v>46</v>
      </c>
      <c r="C24" s="1"/>
      <c r="D24" s="1"/>
      <c r="E24" s="1"/>
      <c r="F24" s="25" t="s">
        <v>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2.9" customHeight="1" x14ac:dyDescent="0.25">
      <c r="B25" s="47" t="s">
        <v>19</v>
      </c>
      <c r="C25" s="48" t="s">
        <v>47</v>
      </c>
      <c r="D25" s="48" t="s">
        <v>3</v>
      </c>
      <c r="F25" s="38" t="s">
        <v>48</v>
      </c>
      <c r="G25" s="36">
        <v>80000</v>
      </c>
    </row>
    <row r="26" spans="1:258" s="17" customFormat="1" ht="22.9" customHeight="1" thickBot="1" x14ac:dyDescent="0.3">
      <c r="B26" s="26" t="s">
        <v>26</v>
      </c>
      <c r="C26" s="41">
        <f>COUNTIF(G11:G22, "Non commencée")</f>
        <v>2</v>
      </c>
      <c r="D26" s="42">
        <f>IFERROR(C26/C31,"")</f>
        <v>0.16666666666666666</v>
      </c>
      <c r="F26" s="39" t="s">
        <v>49</v>
      </c>
      <c r="G26" s="37">
        <v>50000</v>
      </c>
    </row>
    <row r="27" spans="1:258" s="17" customFormat="1" ht="22.9" customHeight="1" x14ac:dyDescent="0.25">
      <c r="B27" s="3" t="s">
        <v>30</v>
      </c>
      <c r="C27" s="41">
        <f>COUNTIF(G11:G22, "En cours")</f>
        <v>3</v>
      </c>
      <c r="D27" s="42">
        <f>IFERROR(C27/C31,"")</f>
        <v>0.25</v>
      </c>
    </row>
    <row r="28" spans="1:258" s="17" customFormat="1" ht="22.9" customHeight="1" x14ac:dyDescent="0.25">
      <c r="B28" s="27" t="s">
        <v>24</v>
      </c>
      <c r="C28" s="41">
        <f>COUNTIF(G11:G22, "Terminée")</f>
        <v>5</v>
      </c>
      <c r="D28" s="42">
        <f>IFERROR(C28/C31,"")</f>
        <v>0.41666666666666669</v>
      </c>
    </row>
    <row r="29" spans="1:258" s="17" customFormat="1" ht="22.9" customHeight="1" x14ac:dyDescent="0.25">
      <c r="B29" s="28" t="s">
        <v>35</v>
      </c>
      <c r="C29" s="41">
        <f>COUNTIF(G11:G22, "En retard")</f>
        <v>1</v>
      </c>
      <c r="D29" s="42">
        <f>IFERROR(C29/C31,"")</f>
        <v>8.3333333333333329E-2</v>
      </c>
    </row>
    <row r="30" spans="1:258" s="17" customFormat="1" ht="22.9" customHeight="1" thickBot="1" x14ac:dyDescent="0.3">
      <c r="B30" s="29" t="s">
        <v>37</v>
      </c>
      <c r="C30" s="43">
        <f>COUNTIF(G11:G22, "En attente")</f>
        <v>1</v>
      </c>
      <c r="D30" s="44">
        <f>IFERROR(C30/C31,"")</f>
        <v>8.3333333333333329E-2</v>
      </c>
    </row>
    <row r="31" spans="1:258" s="17" customFormat="1" ht="22.9" customHeight="1" x14ac:dyDescent="0.25">
      <c r="B31" s="35" t="s">
        <v>4</v>
      </c>
      <c r="C31" s="45">
        <f>SUM(C26:C30)</f>
        <v>12</v>
      </c>
      <c r="D31" s="46">
        <f>SUM(D26:D30)</f>
        <v>1</v>
      </c>
    </row>
    <row r="32" spans="1:258" s="17" customFormat="1" x14ac:dyDescent="0.25"/>
    <row r="33" spans="1:258" ht="25.15" customHeight="1" x14ac:dyDescent="0.25">
      <c r="A33" s="1"/>
      <c r="B33" s="25" t="s">
        <v>50</v>
      </c>
      <c r="C33" s="1"/>
      <c r="D33" s="1"/>
      <c r="E33" s="1"/>
      <c r="F33" s="54" t="s">
        <v>51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2.9" customHeight="1" x14ac:dyDescent="0.25">
      <c r="B34" s="47" t="s">
        <v>20</v>
      </c>
      <c r="C34" s="48" t="s">
        <v>47</v>
      </c>
      <c r="D34" s="48" t="s">
        <v>3</v>
      </c>
      <c r="F34" s="56" t="s">
        <v>52</v>
      </c>
      <c r="G34" s="36">
        <v>5</v>
      </c>
    </row>
    <row r="35" spans="1:258" s="17" customFormat="1" ht="22.9" customHeight="1" x14ac:dyDescent="0.25">
      <c r="B35" s="14" t="s">
        <v>25</v>
      </c>
      <c r="C35" s="41">
        <f>COUNTIF(H11:H22, "Élevée")</f>
        <v>6</v>
      </c>
      <c r="D35" s="42">
        <f>IFERROR(C35/C39,"")</f>
        <v>0.5</v>
      </c>
      <c r="F35" s="55" t="s">
        <v>0</v>
      </c>
      <c r="G35" s="36">
        <v>2</v>
      </c>
    </row>
    <row r="36" spans="1:258" s="17" customFormat="1" ht="22.9" customHeight="1" x14ac:dyDescent="0.25">
      <c r="B36" s="15" t="s">
        <v>29</v>
      </c>
      <c r="C36" s="41">
        <f>COUNTIF(H11:H22, "Moyenne")</f>
        <v>3</v>
      </c>
      <c r="D36" s="42">
        <f>IFERROR(C36/C39,"")</f>
        <v>0.25</v>
      </c>
      <c r="F36" s="57" t="s">
        <v>53</v>
      </c>
      <c r="G36" s="36">
        <v>4</v>
      </c>
    </row>
    <row r="37" spans="1:258" s="17" customFormat="1" ht="22.9" customHeight="1" x14ac:dyDescent="0.25">
      <c r="B37" s="16" t="s">
        <v>33</v>
      </c>
      <c r="C37" s="41">
        <f>COUNTIF(H11:H22, "Faible")</f>
        <v>3</v>
      </c>
      <c r="D37" s="42">
        <f>IFERROR(C37/C39,"")</f>
        <v>0.25</v>
      </c>
      <c r="F37" s="1"/>
      <c r="G37" s="1"/>
    </row>
    <row r="38" spans="1:258" s="17" customFormat="1" ht="22.9" customHeight="1" thickBot="1" x14ac:dyDescent="0.3">
      <c r="B38" s="40"/>
      <c r="C38" s="43">
        <f>COUNTIF(H11:H22, "...")</f>
        <v>0</v>
      </c>
      <c r="D38" s="44">
        <f>IFERROR(C38/C39,"")</f>
        <v>0</v>
      </c>
      <c r="F38" s="1"/>
      <c r="G38" s="1"/>
    </row>
    <row r="39" spans="1:258" s="17" customFormat="1" ht="22.9" customHeight="1" x14ac:dyDescent="0.25">
      <c r="B39" s="35" t="s">
        <v>4</v>
      </c>
      <c r="C39" s="45">
        <f>SUM(C35:C38)</f>
        <v>12</v>
      </c>
      <c r="D39" s="46">
        <f>SUM(D35:D38)</f>
        <v>1</v>
      </c>
      <c r="F39" s="1"/>
      <c r="G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49.9" customHeight="1" x14ac:dyDescent="0.25">
      <c r="A41" s="6"/>
      <c r="B41" s="64" t="s">
        <v>54</v>
      </c>
      <c r="C41" s="64"/>
      <c r="D41" s="64"/>
      <c r="E41" s="64"/>
      <c r="F41" s="64"/>
      <c r="G41" s="64"/>
      <c r="H41" s="64"/>
      <c r="I41" s="64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3">
    <mergeCell ref="B41:I41"/>
    <mergeCell ref="B3:E3"/>
    <mergeCell ref="B8:F8"/>
  </mergeCells>
  <phoneticPr fontId="3" type="noConversion"/>
  <conditionalFormatting sqref="B26:B30">
    <cfRule type="containsText" dxfId="39" priority="30" operator="containsText" text="En retard">
      <formula>NOT(ISERROR(SEARCH("En retard",B26)))</formula>
    </cfRule>
    <cfRule type="containsText" dxfId="38" priority="31" operator="containsText" text="En attente">
      <formula>NOT(ISERROR(SEARCH("En attente",B26)))</formula>
    </cfRule>
    <cfRule type="containsText" dxfId="37" priority="32" operator="containsText" text="Terminée">
      <formula>NOT(ISERROR(SEARCH("Terminée",B26)))</formula>
    </cfRule>
    <cfRule type="containsText" dxfId="36" priority="33" operator="containsText" text="En cours">
      <formula>NOT(ISERROR(SEARCH("En cours",B26)))</formula>
    </cfRule>
    <cfRule type="containsText" dxfId="35" priority="34" operator="containsText" text="Non commencée">
      <formula>NOT(ISERROR(SEARCH("Non commencée",B26)))</formula>
    </cfRule>
  </conditionalFormatting>
  <conditionalFormatting sqref="B35:B38">
    <cfRule type="containsText" dxfId="34" priority="9" operator="containsText" text="Faible">
      <formula>NOT(ISERROR(SEARCH("Faible",B35)))</formula>
    </cfRule>
    <cfRule type="containsText" dxfId="33" priority="10" operator="containsText" text="Moyenne">
      <formula>NOT(ISERROR(SEARCH("Moyenne",B35)))</formula>
    </cfRule>
    <cfRule type="containsText" dxfId="32" priority="11" operator="containsText" text="Élevée">
      <formula>NOT(ISERROR(SEARCH("Élevée",B35)))</formula>
    </cfRule>
  </conditionalFormatting>
  <conditionalFormatting sqref="K11:K15 G11:G22">
    <cfRule type="containsText" dxfId="31" priority="35" operator="containsText" text="En retard">
      <formula>NOT(ISERROR(SEARCH("En retard",G11)))</formula>
    </cfRule>
    <cfRule type="containsText" dxfId="30" priority="55" operator="containsText" text="En attente">
      <formula>NOT(ISERROR(SEARCH("En attente",G11)))</formula>
    </cfRule>
    <cfRule type="containsText" dxfId="29" priority="56" operator="containsText" text="Terminée">
      <formula>NOT(ISERROR(SEARCH("Terminée",G11)))</formula>
    </cfRule>
    <cfRule type="containsText" dxfId="28" priority="57" operator="containsText" text="En cours">
      <formula>NOT(ISERROR(SEARCH("En cours",G11)))</formula>
    </cfRule>
    <cfRule type="containsText" dxfId="27" priority="58" operator="containsText" text="Non commencée">
      <formula>NOT(ISERROR(SEARCH("Non commencée",G11)))</formula>
    </cfRule>
  </conditionalFormatting>
  <conditionalFormatting sqref="M11:M14 H11:H22">
    <cfRule type="containsText" dxfId="26" priority="36" operator="containsText" text="Faible">
      <formula>NOT(ISERROR(SEARCH("Faible",H11)))</formula>
    </cfRule>
    <cfRule type="containsText" dxfId="25" priority="37" operator="containsText" text="Moyenne">
      <formula>NOT(ISERROR(SEARCH("Moyenne",H11)))</formula>
    </cfRule>
    <cfRule type="containsText" dxfId="24" priority="38" operator="containsText" text="Élevée">
      <formula>NOT(ISERROR(SEARCH("Élevée",H11)))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QUER ICI POUR CRÉER DANS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6" activePane="bottomLeft" state="frozen"/>
      <selection pane="bottomLeft" activeCell="F32" sqref="F32"/>
    </sheetView>
  </sheetViews>
  <sheetFormatPr defaultColWidth="11" defaultRowHeight="13.5" x14ac:dyDescent="0.25"/>
  <cols>
    <col min="1" max="1" width="3.25" style="6" customWidth="1"/>
    <col min="2" max="2" width="39" style="6" customWidth="1"/>
    <col min="3" max="3" width="20.75" style="6" customWidth="1"/>
    <col min="4" max="5" width="10.75" style="6" customWidth="1"/>
    <col min="6" max="6" width="27.75" style="6" customWidth="1"/>
    <col min="7" max="7" width="20.75" style="6" customWidth="1"/>
    <col min="8" max="8" width="20.5" style="6" customWidth="1"/>
    <col min="9" max="9" width="50.75" style="6" customWidth="1"/>
    <col min="10" max="10" width="3.25" style="6" customWidth="1"/>
    <col min="11" max="11" width="18.62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5">
      <c r="A1" s="1"/>
      <c r="B1" s="62" t="s">
        <v>55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5.15" customHeight="1" x14ac:dyDescent="0.25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5" customHeight="1" thickBot="1" x14ac:dyDescent="0.3">
      <c r="A3" s="1"/>
      <c r="B3" s="65"/>
      <c r="C3" s="66"/>
      <c r="D3" s="66"/>
      <c r="E3" s="67"/>
      <c r="F3" s="59" t="s">
        <v>2</v>
      </c>
      <c r="G3" s="60" t="s">
        <v>10</v>
      </c>
      <c r="H3" s="61">
        <v>1</v>
      </c>
      <c r="I3" s="63" t="s">
        <v>56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9" customHeight="1" x14ac:dyDescent="0.25">
      <c r="A8" s="1"/>
      <c r="B8" s="68" t="s">
        <v>12</v>
      </c>
      <c r="C8" s="68"/>
      <c r="D8" s="68"/>
      <c r="E8" s="68"/>
      <c r="F8" s="6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22</v>
      </c>
      <c r="C11" s="2"/>
      <c r="D11" s="32"/>
      <c r="E11" s="32"/>
      <c r="F11" s="33">
        <f>IF(D11=0,0,E11-D11)</f>
        <v>0</v>
      </c>
      <c r="G11" s="2"/>
      <c r="H11" s="2"/>
      <c r="I11" s="2"/>
      <c r="K11" s="24" t="s">
        <v>26</v>
      </c>
      <c r="L11" s="7"/>
      <c r="M11" s="14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27</v>
      </c>
      <c r="C12" s="4"/>
      <c r="D12" s="34"/>
      <c r="E12" s="34"/>
      <c r="F12" s="33">
        <f t="shared" ref="F12:F30" si="0">IF(D12=0,0,E12-D12)</f>
        <v>0</v>
      </c>
      <c r="G12" s="3"/>
      <c r="H12" s="3"/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57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24</v>
      </c>
      <c r="L13" s="7"/>
      <c r="M13" s="16" t="s">
        <v>33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58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35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59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37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60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61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62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63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64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65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2.9" customHeight="1" x14ac:dyDescent="0.25">
      <c r="A22" s="7"/>
      <c r="B22" s="3" t="s">
        <v>66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2.9" customHeight="1" x14ac:dyDescent="0.25">
      <c r="A23" s="7"/>
      <c r="B23" s="3" t="s">
        <v>67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2.9" customHeight="1" x14ac:dyDescent="0.25">
      <c r="A24" s="7"/>
      <c r="B24" s="3" t="s">
        <v>68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2.9" customHeight="1" x14ac:dyDescent="0.25">
      <c r="A25" s="7"/>
      <c r="B25" s="3" t="s">
        <v>69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2.9" customHeight="1" x14ac:dyDescent="0.25">
      <c r="A26" s="7"/>
      <c r="B26" s="3" t="s">
        <v>70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2.9" customHeight="1" x14ac:dyDescent="0.25">
      <c r="A27" s="7"/>
      <c r="B27" s="3" t="s">
        <v>71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2.9" customHeight="1" x14ac:dyDescent="0.25">
      <c r="A28" s="7"/>
      <c r="B28" s="3" t="s">
        <v>72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2.9" customHeight="1" x14ac:dyDescent="0.25">
      <c r="A29" s="7"/>
      <c r="B29" s="3" t="s">
        <v>73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2.9" customHeight="1" x14ac:dyDescent="0.25">
      <c r="A30" s="7"/>
      <c r="B30" s="3" t="s">
        <v>74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.15" customHeight="1" x14ac:dyDescent="0.25">
      <c r="A32" s="1"/>
      <c r="B32" s="25" t="s">
        <v>46</v>
      </c>
      <c r="C32" s="69" t="s">
        <v>75</v>
      </c>
      <c r="D32" s="69"/>
      <c r="E32" s="1"/>
      <c r="F32" s="25" t="s">
        <v>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2.9" customHeight="1" x14ac:dyDescent="0.25">
      <c r="B33" s="47" t="s">
        <v>19</v>
      </c>
      <c r="C33" s="48" t="s">
        <v>47</v>
      </c>
      <c r="D33" s="48" t="s">
        <v>3</v>
      </c>
      <c r="F33" s="38" t="s">
        <v>48</v>
      </c>
      <c r="G33" s="36">
        <v>0</v>
      </c>
    </row>
    <row r="34" spans="1:258" s="17" customFormat="1" ht="22.9" customHeight="1" thickBot="1" x14ac:dyDescent="0.3">
      <c r="B34" s="26" t="s">
        <v>26</v>
      </c>
      <c r="C34" s="41">
        <f>COUNTIF(G11:G30, "Non commencée")</f>
        <v>0</v>
      </c>
      <c r="D34" s="42" t="str">
        <f>IFERROR(C34/C39,"")</f>
        <v/>
      </c>
      <c r="F34" s="39" t="s">
        <v>49</v>
      </c>
      <c r="G34" s="37">
        <v>0</v>
      </c>
    </row>
    <row r="35" spans="1:258" s="17" customFormat="1" ht="22.9" customHeight="1" x14ac:dyDescent="0.25">
      <c r="B35" s="3" t="s">
        <v>30</v>
      </c>
      <c r="C35" s="41">
        <f>COUNTIF(G11:G30, "En cours")</f>
        <v>0</v>
      </c>
      <c r="D35" s="42" t="str">
        <f>IFERROR(C35/C39,"")</f>
        <v/>
      </c>
    </row>
    <row r="36" spans="1:258" s="17" customFormat="1" ht="22.9" customHeight="1" x14ac:dyDescent="0.25">
      <c r="B36" s="27" t="s">
        <v>24</v>
      </c>
      <c r="C36" s="41">
        <f>COUNTIF(G11:G30, "Terminée")</f>
        <v>0</v>
      </c>
      <c r="D36" s="42" t="str">
        <f>IFERROR(C36/C39,"")</f>
        <v/>
      </c>
    </row>
    <row r="37" spans="1:258" s="17" customFormat="1" ht="22.9" customHeight="1" x14ac:dyDescent="0.25">
      <c r="B37" s="28" t="s">
        <v>35</v>
      </c>
      <c r="C37" s="41">
        <f>COUNTIF(G11:G30, "En retard")</f>
        <v>0</v>
      </c>
      <c r="D37" s="42" t="str">
        <f>IFERROR(C37/C39,"")</f>
        <v/>
      </c>
    </row>
    <row r="38" spans="1:258" s="17" customFormat="1" ht="22.9" customHeight="1" thickBot="1" x14ac:dyDescent="0.3">
      <c r="B38" s="29" t="s">
        <v>37</v>
      </c>
      <c r="C38" s="43">
        <f>COUNTIF(G11:G30, "En attente")</f>
        <v>0</v>
      </c>
      <c r="D38" s="44" t="str">
        <f>IFERROR(C38/C39,"")</f>
        <v/>
      </c>
    </row>
    <row r="39" spans="1:258" s="17" customFormat="1" ht="22.9" customHeight="1" x14ac:dyDescent="0.25">
      <c r="B39" s="35" t="s">
        <v>4</v>
      </c>
      <c r="C39" s="45">
        <f>SUM(C34:C38)</f>
        <v>0</v>
      </c>
      <c r="D39" s="46">
        <f>SUM(D34:D38)</f>
        <v>0</v>
      </c>
    </row>
    <row r="40" spans="1:258" s="17" customFormat="1" x14ac:dyDescent="0.25"/>
    <row r="41" spans="1:258" ht="25.15" customHeight="1" x14ac:dyDescent="0.25">
      <c r="A41" s="1"/>
      <c r="B41" s="25" t="s">
        <v>50</v>
      </c>
      <c r="C41" s="69" t="s">
        <v>75</v>
      </c>
      <c r="D41" s="69"/>
      <c r="E41" s="1"/>
      <c r="F41" s="54" t="s">
        <v>51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2.9" customHeight="1" x14ac:dyDescent="0.25">
      <c r="B42" s="47" t="s">
        <v>20</v>
      </c>
      <c r="C42" s="48" t="s">
        <v>47</v>
      </c>
      <c r="D42" s="48" t="s">
        <v>3</v>
      </c>
      <c r="F42" s="56" t="s">
        <v>52</v>
      </c>
      <c r="G42" s="36">
        <v>0</v>
      </c>
    </row>
    <row r="43" spans="1:258" s="17" customFormat="1" ht="22.9" customHeight="1" x14ac:dyDescent="0.25">
      <c r="B43" s="14" t="s">
        <v>25</v>
      </c>
      <c r="C43" s="41">
        <f>COUNTIF(H11:H30, "Élevée")</f>
        <v>0</v>
      </c>
      <c r="D43" s="42" t="str">
        <f>IFERROR(C43/C47,"")</f>
        <v/>
      </c>
      <c r="F43" s="55" t="s">
        <v>0</v>
      </c>
      <c r="G43" s="36">
        <v>0</v>
      </c>
    </row>
    <row r="44" spans="1:258" s="17" customFormat="1" ht="22.9" customHeight="1" x14ac:dyDescent="0.25">
      <c r="B44" s="15" t="s">
        <v>29</v>
      </c>
      <c r="C44" s="41">
        <f>COUNTIF(H11:H30, "Moyenne")</f>
        <v>0</v>
      </c>
      <c r="D44" s="42" t="str">
        <f>IFERROR(C44/C47,"")</f>
        <v/>
      </c>
      <c r="F44" s="57" t="s">
        <v>53</v>
      </c>
      <c r="G44" s="36">
        <v>0</v>
      </c>
    </row>
    <row r="45" spans="1:258" s="17" customFormat="1" ht="22.9" customHeight="1" x14ac:dyDescent="0.25">
      <c r="B45" s="16" t="s">
        <v>33</v>
      </c>
      <c r="C45" s="41">
        <f>COUNTIF(H11:H30, "Faible")</f>
        <v>0</v>
      </c>
      <c r="D45" s="42" t="str">
        <f>IFERROR(C45/C47,"")</f>
        <v/>
      </c>
      <c r="F45" s="1"/>
      <c r="G45" s="1"/>
    </row>
    <row r="46" spans="1:258" s="17" customFormat="1" ht="22.9" customHeight="1" thickBot="1" x14ac:dyDescent="0.3">
      <c r="B46" s="40"/>
      <c r="C46" s="43">
        <f>COUNTIF(H11:H30, "...")</f>
        <v>0</v>
      </c>
      <c r="D46" s="44" t="str">
        <f>IFERROR(C46/C47,"")</f>
        <v/>
      </c>
      <c r="F46" s="1"/>
      <c r="G46" s="1"/>
    </row>
    <row r="47" spans="1:258" s="17" customFormat="1" ht="22.9" customHeight="1" x14ac:dyDescent="0.25">
      <c r="B47" s="35" t="s">
        <v>4</v>
      </c>
      <c r="C47" s="45">
        <f>SUM(C43:C46)</f>
        <v>0</v>
      </c>
      <c r="D47" s="46">
        <f>SUM(D43:D46)</f>
        <v>0</v>
      </c>
      <c r="F47" s="1"/>
      <c r="G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4">
    <mergeCell ref="B3:E3"/>
    <mergeCell ref="B8:F8"/>
    <mergeCell ref="C32:D32"/>
    <mergeCell ref="C41:D41"/>
  </mergeCells>
  <phoneticPr fontId="3" type="noConversion"/>
  <conditionalFormatting sqref="B34:B38">
    <cfRule type="containsText" dxfId="23" priority="12" operator="containsText" text="En retard">
      <formula>NOT(ISERROR(SEARCH("En retard",B34)))</formula>
    </cfRule>
    <cfRule type="containsText" dxfId="22" priority="13" operator="containsText" text="En attente">
      <formula>NOT(ISERROR(SEARCH("En attente",B34)))</formula>
    </cfRule>
    <cfRule type="containsText" dxfId="21" priority="14" operator="containsText" text="Terminée">
      <formula>NOT(ISERROR(SEARCH("Terminée",B34)))</formula>
    </cfRule>
    <cfRule type="containsText" dxfId="20" priority="15" operator="containsText" text="En cours">
      <formula>NOT(ISERROR(SEARCH("En cours",B34)))</formula>
    </cfRule>
    <cfRule type="containsText" dxfId="19" priority="16" operator="containsText" text="Non commencée">
      <formula>NOT(ISERROR(SEARCH("Non commencée",B34)))</formula>
    </cfRule>
  </conditionalFormatting>
  <conditionalFormatting sqref="B43:B46">
    <cfRule type="containsText" dxfId="18" priority="9" operator="containsText" text="Faible">
      <formula>NOT(ISERROR(SEARCH("Faible",B43)))</formula>
    </cfRule>
    <cfRule type="containsText" dxfId="17" priority="10" operator="containsText" text="Moyenne">
      <formula>NOT(ISERROR(SEARCH("Moyenne",B43)))</formula>
    </cfRule>
    <cfRule type="containsText" dxfId="16" priority="11" operator="containsText" text="Élevée">
      <formula>NOT(ISERROR(SEARCH("Élevée",B43)))</formula>
    </cfRule>
  </conditionalFormatting>
  <conditionalFormatting sqref="G11:G30">
    <cfRule type="containsText" dxfId="15" priority="1" operator="containsText" text="En retard">
      <formula>NOT(ISERROR(SEARCH("En retard",G11)))</formula>
    </cfRule>
    <cfRule type="containsText" dxfId="14" priority="5" operator="containsText" text="En attente">
      <formula>NOT(ISERROR(SEARCH("En attente",G11)))</formula>
    </cfRule>
    <cfRule type="containsText" dxfId="13" priority="6" operator="containsText" text="Terminée">
      <formula>NOT(ISERROR(SEARCH("Terminée",G11)))</formula>
    </cfRule>
    <cfRule type="containsText" dxfId="12" priority="7" operator="containsText" text="En cours">
      <formula>NOT(ISERROR(SEARCH("En cours",G11)))</formula>
    </cfRule>
    <cfRule type="containsText" dxfId="11" priority="8" operator="containsText" text="Non commencée">
      <formula>NOT(ISERROR(SEARCH("Non commencée",G11)))</formula>
    </cfRule>
  </conditionalFormatting>
  <conditionalFormatting sqref="H11:H30">
    <cfRule type="containsText" dxfId="10" priority="2" operator="containsText" text="Faible">
      <formula>NOT(ISERROR(SEARCH("Faible",H11)))</formula>
    </cfRule>
    <cfRule type="containsText" dxfId="9" priority="3" operator="containsText" text="Moyenne">
      <formula>NOT(ISERROR(SEARCH("Moyenne",H11)))</formula>
    </cfRule>
    <cfRule type="containsText" dxfId="8" priority="4" operator="containsText" text="Élevée">
      <formula>NOT(ISERROR(SEARCH("Élevée",H11)))</formula>
    </cfRule>
  </conditionalFormatting>
  <conditionalFormatting sqref="K11:K15">
    <cfRule type="containsText" dxfId="7" priority="17" operator="containsText" text="En retard">
      <formula>NOT(ISERROR(SEARCH("En retard",K11)))</formula>
    </cfRule>
    <cfRule type="containsText" dxfId="6" priority="21" operator="containsText" text="En attente">
      <formula>NOT(ISERROR(SEARCH("En attente",K11)))</formula>
    </cfRule>
    <cfRule type="containsText" dxfId="5" priority="22" operator="containsText" text="Terminée">
      <formula>NOT(ISERROR(SEARCH("Terminée",K11)))</formula>
    </cfRule>
    <cfRule type="containsText" dxfId="4" priority="23" operator="containsText" text="En cours">
      <formula>NOT(ISERROR(SEARCH("En cours",K11)))</formula>
    </cfRule>
    <cfRule type="containsText" dxfId="3" priority="24" operator="containsText" text="Non commencée">
      <formula>NOT(ISERROR(SEARCH("Non commencée",K11)))</formula>
    </cfRule>
  </conditionalFormatting>
  <conditionalFormatting sqref="M11:M14">
    <cfRule type="containsText" dxfId="2" priority="18" operator="containsText" text="Faible">
      <formula>NOT(ISERROR(SEARCH("Faible",M11)))</formula>
    </cfRule>
    <cfRule type="containsText" dxfId="1" priority="19" operator="containsText" text="Moyenne">
      <formula>NOT(ISERROR(SEARCH("Moyenne",M11)))</formula>
    </cfRule>
    <cfRule type="containsText" dxfId="0" priority="20" operator="containsText" text="Élevée">
      <formula>NOT(ISERROR(SEARCH("Élevée",M11)))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D2" sqref="D2"/>
    </sheetView>
  </sheetViews>
  <sheetFormatPr defaultColWidth="10.75" defaultRowHeight="15" x14ac:dyDescent="0.25"/>
  <cols>
    <col min="1" max="1" width="3.25" style="58" customWidth="1"/>
    <col min="2" max="2" width="88.25" style="58" customWidth="1"/>
    <col min="3" max="16384" width="10.75" style="58"/>
  </cols>
  <sheetData>
    <row r="1" spans="2:2" ht="19.899999999999999" customHeight="1" x14ac:dyDescent="0.25"/>
    <row r="2" spans="2:2" ht="129" customHeight="1" x14ac:dyDescent="0.25">
      <c r="B2" s="5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pour la gestion</vt:lpstr>
      <vt:lpstr>VIERGE — Tableau de bord de ges</vt:lpstr>
      <vt:lpstr>- Exclusion de responsabilité -</vt:lpstr>
      <vt:lpstr>'Tableau de bord pour la gestion'!Print_Area</vt:lpstr>
      <vt:lpstr>'VIERGE — Tableau de bord de ges'!Print_Area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Mira Li</cp:lastModifiedBy>
  <dcterms:created xsi:type="dcterms:W3CDTF">2015-02-24T20:54:23Z</dcterms:created>
  <dcterms:modified xsi:type="dcterms:W3CDTF">2025-04-10T09:38:17Z</dcterms:modified>
</cp:coreProperties>
</file>