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LOCALIZATION\Blogs-Multi-part Articles\Graphics\Excel Construction Management Templates\FR\Excel Templates\"/>
    </mc:Choice>
  </mc:AlternateContent>
  <bookViews>
    <workbookView xWindow="0" yWindow="0" windowWidth="23040" windowHeight="9960" tabRatio="500"/>
  </bookViews>
  <sheets>
    <sheet name="Demande de paiement" sheetId="3" r:id="rId1"/>
    <sheet name="Copie des paiements en cours" sheetId="1"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95" i="1" l="1"/>
  <c r="A96" i="1"/>
  <c r="A97" i="1"/>
  <c r="A98" i="1"/>
  <c r="A72" i="1"/>
  <c r="A73" i="1"/>
  <c r="A74" i="1"/>
  <c r="A75" i="1"/>
  <c r="F65" i="1"/>
  <c r="F59" i="1"/>
  <c r="F52" i="1"/>
  <c r="F45" i="1"/>
  <c r="H45" i="1"/>
  <c r="F39" i="1"/>
  <c r="F32" i="1"/>
  <c r="H32" i="1"/>
  <c r="F35" i="3"/>
  <c r="G35" i="3"/>
  <c r="F36" i="3"/>
  <c r="F17" i="3"/>
  <c r="F18" i="3"/>
  <c r="F22" i="3"/>
  <c r="F24" i="3"/>
  <c r="F28" i="3"/>
  <c r="F30" i="3"/>
  <c r="F101" i="1"/>
  <c r="H101" i="1"/>
  <c r="H102" i="1"/>
  <c r="H103" i="1"/>
  <c r="H104" i="1"/>
  <c r="H105" i="1"/>
  <c r="H106" i="1"/>
  <c r="F94" i="1"/>
  <c r="H94" i="1"/>
  <c r="H95" i="1"/>
  <c r="H96" i="1"/>
  <c r="H97" i="1"/>
  <c r="H99" i="1"/>
  <c r="F86" i="1"/>
  <c r="H86" i="1"/>
  <c r="F87" i="1"/>
  <c r="H87" i="1"/>
  <c r="F88" i="1"/>
  <c r="H88" i="1"/>
  <c r="F89" i="1"/>
  <c r="H89" i="1"/>
  <c r="F90" i="1"/>
  <c r="H90" i="1"/>
  <c r="F91" i="1"/>
  <c r="H91" i="1"/>
  <c r="H92" i="1"/>
  <c r="F78" i="1"/>
  <c r="H78" i="1"/>
  <c r="F79" i="1"/>
  <c r="H79" i="1"/>
  <c r="F80" i="1"/>
  <c r="H80" i="1"/>
  <c r="F81" i="1"/>
  <c r="H81" i="1"/>
  <c r="F82" i="1"/>
  <c r="H82" i="1"/>
  <c r="F83" i="1"/>
  <c r="H83" i="1"/>
  <c r="H84" i="1"/>
  <c r="F71" i="1"/>
  <c r="H71" i="1"/>
  <c r="F72" i="1"/>
  <c r="H72" i="1"/>
  <c r="F73" i="1"/>
  <c r="H73" i="1"/>
  <c r="F75" i="1"/>
  <c r="H75" i="1"/>
  <c r="H76" i="1"/>
  <c r="H65" i="1"/>
  <c r="F66" i="1"/>
  <c r="H66" i="1"/>
  <c r="F67" i="1"/>
  <c r="H67" i="1"/>
  <c r="F68" i="1"/>
  <c r="H68" i="1"/>
  <c r="H69" i="1"/>
  <c r="H59" i="1"/>
  <c r="F60" i="1"/>
  <c r="H60" i="1"/>
  <c r="F61" i="1"/>
  <c r="H61" i="1"/>
  <c r="F62" i="1"/>
  <c r="H62" i="1"/>
  <c r="H63" i="1"/>
  <c r="H52" i="1"/>
  <c r="F53" i="1"/>
  <c r="H53" i="1"/>
  <c r="F54" i="1"/>
  <c r="H54" i="1"/>
  <c r="F55" i="1"/>
  <c r="H55" i="1"/>
  <c r="F56" i="1"/>
  <c r="H56" i="1"/>
  <c r="H57" i="1"/>
  <c r="F46" i="1"/>
  <c r="H46" i="1"/>
  <c r="F47" i="1"/>
  <c r="H47" i="1"/>
  <c r="F48" i="1"/>
  <c r="H48" i="1"/>
  <c r="F49" i="1"/>
  <c r="H49" i="1"/>
  <c r="H50" i="1"/>
  <c r="H39" i="1"/>
  <c r="F40" i="1"/>
  <c r="H40" i="1"/>
  <c r="F41" i="1"/>
  <c r="H41" i="1"/>
  <c r="F42" i="1"/>
  <c r="H42" i="1"/>
  <c r="H43" i="1"/>
  <c r="F33" i="1"/>
  <c r="H33" i="1"/>
  <c r="F34" i="1"/>
  <c r="H34" i="1"/>
  <c r="F35" i="1"/>
  <c r="H35" i="1"/>
  <c r="F36" i="1"/>
  <c r="H36" i="1"/>
  <c r="H37" i="1"/>
  <c r="F25" i="1"/>
  <c r="H25" i="1"/>
  <c r="F26" i="1"/>
  <c r="H26" i="1"/>
  <c r="F27" i="1"/>
  <c r="H27" i="1"/>
  <c r="F28" i="1"/>
  <c r="H28" i="1"/>
  <c r="F29" i="1"/>
  <c r="H29" i="1"/>
  <c r="H30" i="1"/>
  <c r="F19" i="1"/>
  <c r="H19" i="1"/>
  <c r="F20" i="1"/>
  <c r="H20" i="1"/>
  <c r="F21" i="1"/>
  <c r="H21" i="1"/>
  <c r="F22" i="1"/>
  <c r="H22" i="1"/>
  <c r="H23" i="1"/>
  <c r="F13" i="1"/>
  <c r="H13" i="1"/>
  <c r="F14" i="1"/>
  <c r="H14" i="1"/>
  <c r="F15" i="1"/>
  <c r="H15" i="1"/>
  <c r="F16" i="1"/>
  <c r="H16" i="1"/>
  <c r="H17" i="1"/>
  <c r="F6" i="1"/>
  <c r="H6" i="1"/>
  <c r="F7" i="1"/>
  <c r="H7" i="1"/>
  <c r="F8" i="1"/>
  <c r="H8" i="1"/>
  <c r="F9" i="1"/>
  <c r="H9" i="1"/>
  <c r="F10" i="1"/>
  <c r="H10" i="1"/>
  <c r="H11" i="1"/>
  <c r="H108" i="1"/>
  <c r="A102" i="1"/>
  <c r="A103" i="1"/>
  <c r="A104" i="1"/>
  <c r="A105" i="1"/>
  <c r="A87" i="1"/>
  <c r="A88" i="1"/>
  <c r="A89" i="1"/>
  <c r="A90" i="1"/>
  <c r="A91" i="1"/>
  <c r="A79" i="1"/>
  <c r="A80" i="1"/>
  <c r="A81" i="1"/>
  <c r="A82" i="1"/>
  <c r="A83" i="1"/>
  <c r="A66" i="1"/>
  <c r="A67" i="1"/>
  <c r="A68" i="1"/>
  <c r="A60" i="1"/>
  <c r="A61" i="1"/>
  <c r="A62" i="1"/>
  <c r="A53" i="1"/>
  <c r="A54" i="1"/>
  <c r="A55" i="1"/>
  <c r="A56" i="1"/>
  <c r="A46" i="1"/>
  <c r="A47" i="1"/>
  <c r="A48" i="1"/>
  <c r="A49" i="1"/>
  <c r="A40" i="1"/>
  <c r="A41" i="1"/>
  <c r="A42" i="1"/>
  <c r="A33" i="1"/>
  <c r="A34" i="1"/>
  <c r="A35" i="1"/>
  <c r="A36" i="1"/>
  <c r="A26" i="1"/>
  <c r="A27" i="1"/>
  <c r="A28" i="1"/>
  <c r="A29" i="1"/>
  <c r="A20" i="1"/>
  <c r="A21" i="1"/>
  <c r="A22" i="1"/>
  <c r="A14" i="1"/>
  <c r="A15" i="1"/>
  <c r="A16" i="1"/>
  <c r="A7" i="1"/>
  <c r="A8" i="1"/>
  <c r="A9" i="1"/>
  <c r="A10" i="1"/>
</calcChain>
</file>

<file path=xl/sharedStrings.xml><?xml version="1.0" encoding="utf-8"?>
<sst xmlns="http://schemas.openxmlformats.org/spreadsheetml/2006/main" count="238" uniqueCount="125">
  <si>
    <t>TOTAL</t>
  </si>
  <si>
    <t>Patios</t>
  </si>
  <si>
    <t xml:space="preserve"> </t>
  </si>
  <si>
    <t>n/a</t>
  </si>
  <si>
    <t>a.</t>
  </si>
  <si>
    <t>ADDITIONS</t>
  </si>
  <si>
    <t>Ou, cliquez ici pour créer votre modèle de paiemement pour construction en cours dans Smartsheet</t>
  </si>
  <si>
    <t>Copie des paiements en cours</t>
  </si>
  <si>
    <t>DEMANDE DE PAIEMENT</t>
  </si>
  <si>
    <t>AU PROPRIÉTAIRE</t>
  </si>
  <si>
    <t>DE L'ENTREPRENEUR</t>
  </si>
  <si>
    <t>BÂTIMENT LE GOFF</t>
  </si>
  <si>
    <t>ENTREPRENEUR PALUD</t>
  </si>
  <si>
    <t>PROJET:</t>
  </si>
  <si>
    <t>AMÉLIORATIONS POUR LOCATAIRES PHASE 1</t>
  </si>
  <si>
    <t>NUMÉRO DE LA DEMANDE</t>
  </si>
  <si>
    <t>FABRICATION DE PLACARD</t>
  </si>
  <si>
    <t xml:space="preserve">NO DE CONTRAT :  </t>
  </si>
  <si>
    <t>PRÉPARÉ PAR :</t>
  </si>
  <si>
    <t>C. ANTONIN</t>
  </si>
  <si>
    <t>DEMANDE DE PAIEMENT PAR L'ENTREPRENEUR</t>
  </si>
  <si>
    <t>CERTIFICATION DE L'ENTREPRENEUR</t>
  </si>
  <si>
    <t>Se référer aux feuilles supplémentaires ci-jointes pour une répartition détaillée</t>
  </si>
  <si>
    <t>SUPPRESSIONS</t>
  </si>
  <si>
    <t>RÉSUMÉ DES TRAVAUX SUPPLÉMENTAIRES</t>
  </si>
  <si>
    <t>Modifications de demandes précédentes :</t>
  </si>
  <si>
    <t>Modifications pour cette demande :</t>
  </si>
  <si>
    <t>Total :</t>
  </si>
  <si>
    <t>Modifications nettes :</t>
  </si>
  <si>
    <t xml:space="preserve">L’entrepreneur ci-dessus certifie, qu’à sa connaissance, le travail compris dans cette demande de paiement a été conclus en accord avec les documents du contrat, que tous les montants lui ont été payés, et que le paiement indiqué ci-après est à présent dû. </t>
  </si>
  <si>
    <t xml:space="preserve">L'ENTREPRENEUR : </t>
  </si>
  <si>
    <t xml:space="preserve">DATE : </t>
  </si>
  <si>
    <t>Déclaré sous serment devant moi</t>
  </si>
  <si>
    <t xml:space="preserve">le </t>
  </si>
  <si>
    <t>Nom du notaire :</t>
  </si>
  <si>
    <t>Montant original du contrat :</t>
  </si>
  <si>
    <t>Montat total du contrat :</t>
  </si>
  <si>
    <t>Total achevé à ce jour :</t>
  </si>
  <si>
    <t>Retenue de garantie :</t>
  </si>
  <si>
    <t>du travail réalisé</t>
  </si>
  <si>
    <t>Retenue totale :</t>
  </si>
  <si>
    <t>Total achevé moins retenue :</t>
  </si>
  <si>
    <t>Moins demande précédente :</t>
  </si>
  <si>
    <t>Paiement actuel dû :</t>
  </si>
  <si>
    <t>Solde pour finition moins retenue :</t>
  </si>
  <si>
    <t>Modification net du contrat :</t>
  </si>
  <si>
    <t>CERTIFICAT DE L'INGÉNIEUR POUR PAIEMENT :</t>
  </si>
  <si>
    <t xml:space="preserve">L’ingénieur confirme par la présente qu’en fonction de l’observation du site et qu’à sa connaissance cette demande de paiement reflète correctement la progression du travail et que ce travail correspond bien aux exigences du contrat et justifie le paiement du montant certifié ci-dessous : </t>
  </si>
  <si>
    <t>MONTANT CERTIFIÉ :</t>
  </si>
  <si>
    <t>INGÉNIEUR :</t>
  </si>
  <si>
    <t>DATE :</t>
  </si>
  <si>
    <t>Le montant certifié est redevable à l'entreprener indiqué ci-dessus.</t>
  </si>
  <si>
    <t>Fournissez une explication ci-dessous ou ci-jointe si le montant certifié ne correspond pas au montant de cette demande. Placez vos initiales près de chaque montant pour accord avec le montant certifié.</t>
  </si>
  <si>
    <t>PÉRIODE DU :</t>
  </si>
  <si>
    <t>31/10/2015</t>
  </si>
  <si>
    <t>TYPE DE CONTRAT :</t>
  </si>
  <si>
    <t>EXCAVATION &amp; TRAVAIL DU SOL</t>
  </si>
  <si>
    <t>Creuser &amp; remplir</t>
  </si>
  <si>
    <t>Enlèvement des pierres et du sol</t>
  </si>
  <si>
    <t>Mise à niveau</t>
  </si>
  <si>
    <t>etc.</t>
  </si>
  <si>
    <t>Semelles/Dalles</t>
  </si>
  <si>
    <t>Murs de fondation/paroi de tige/poutre en béton armé</t>
  </si>
  <si>
    <t>AUTRE MAÇONNERIE</t>
  </si>
  <si>
    <t>Escaliers extérieurs</t>
  </si>
  <si>
    <t>CHARPENTE</t>
  </si>
  <si>
    <t>Appui &amp; joints</t>
  </si>
  <si>
    <t>Poutre de support en acier/bois, colonne de type lally</t>
  </si>
  <si>
    <t>Charpente du plancher</t>
  </si>
  <si>
    <t>EXTÉRIEUR</t>
  </si>
  <si>
    <t>Fenêtre/Garniture de porte</t>
  </si>
  <si>
    <t>Autre garniture extérieur</t>
  </si>
  <si>
    <t>Peinture extérieure, teinture, mastic</t>
  </si>
  <si>
    <t>FENÊTRES/PORTES EXTÉRIEURES</t>
  </si>
  <si>
    <t>Membrane &amp; solins</t>
  </si>
  <si>
    <t>Portes extérieures</t>
  </si>
  <si>
    <t>PLOMBERIE</t>
  </si>
  <si>
    <t>Traitement de l'eau</t>
  </si>
  <si>
    <t>Chauffe-eau</t>
  </si>
  <si>
    <t>Équipement de salle-de-bain : toilettes, baignoires, lavabos, douches</t>
  </si>
  <si>
    <t>ÉLECTRICITÉ</t>
  </si>
  <si>
    <t>Téléphone, cable, câblage internet</t>
  </si>
  <si>
    <t>Appareils d'éclairage</t>
  </si>
  <si>
    <t>Éclairage extérieur</t>
  </si>
  <si>
    <t>AIR-CONDITIONNÉ</t>
  </si>
  <si>
    <t>Fourneau/Pompe à chaleur</t>
  </si>
  <si>
    <t>Alimentation de chauffage central</t>
  </si>
  <si>
    <t>ISOLATION &amp; CALFEUTRAGE</t>
  </si>
  <si>
    <t>Toit/Isolation du grenier</t>
  </si>
  <si>
    <t>Toit/Avant-toits</t>
  </si>
  <si>
    <t>PLACO-PLÂTRE/PLÂTRE</t>
  </si>
  <si>
    <t>Murs</t>
  </si>
  <si>
    <t>Plafonds, Soffites</t>
  </si>
  <si>
    <t>Plâtre décoratif</t>
  </si>
  <si>
    <t>Main d'oeuvre pour plâtre seulement</t>
  </si>
  <si>
    <t>Autre</t>
  </si>
  <si>
    <t>FINITION INTÉRIEURE</t>
  </si>
  <si>
    <t>Cadres de portes intérieures</t>
  </si>
  <si>
    <t>Portes intérieures</t>
  </si>
  <si>
    <t>Seuils de portes</t>
  </si>
  <si>
    <t>Poignées de porte, quincaillerie</t>
  </si>
  <si>
    <t>CUISINE &amp; SALLE-DE-BAINS</t>
  </si>
  <si>
    <t>Meubles de cuisine</t>
  </si>
  <si>
    <t>Meubles de salle-de-bains</t>
  </si>
  <si>
    <t>Poignées de meubles et quincaillerie</t>
  </si>
  <si>
    <t>Comptoir, Dosseret</t>
  </si>
  <si>
    <t>PORCHES &amp; TERRASSES</t>
  </si>
  <si>
    <t>Terrasse découverte</t>
  </si>
  <si>
    <t>Barrières</t>
  </si>
  <si>
    <t>Autres structures extérieures</t>
  </si>
  <si>
    <t>Appareils ménagers</t>
  </si>
  <si>
    <t>Réfrigérateur</t>
  </si>
  <si>
    <t>Cuisinière, Four</t>
  </si>
  <si>
    <t>Micro-onde</t>
  </si>
  <si>
    <t>SOUS-TRAITANT OU ENTREPRENEUR</t>
  </si>
  <si>
    <t>MONTANT DU CONTRAT</t>
  </si>
  <si>
    <t>TRAVAIL ACHEVÉ (%)</t>
  </si>
  <si>
    <t>FONDATION</t>
  </si>
  <si>
    <t>DEMANDE DE L'ENTREPRENEUR</t>
  </si>
  <si>
    <t>MONTANT DÛ</t>
  </si>
  <si>
    <t>RAISON POUR LA DIFFÉRENCE</t>
  </si>
  <si>
    <t>DESCRIPTION DE LA TÂCHE</t>
  </si>
  <si>
    <t># TÂCHE</t>
  </si>
  <si>
    <t>MONTANT ESTIMÉ</t>
  </si>
  <si>
    <t>Ville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</si>
</sst>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2]\ * #,##0.00_);_([$€-2]\ * \(#,##0.00\);_([$€-2]\ * &quot;-&quot;??_);_(@_)"/>
  </numFmts>
  <fonts count="14"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22"/>
      <color theme="3"/>
      <name val="Calibri"/>
      <scheme val="minor"/>
    </font>
    <font>
      <b/>
      <sz val="14"/>
      <color theme="0"/>
      <name val="Calibri"/>
      <scheme val="minor"/>
    </font>
    <font>
      <u/>
      <sz val="12"/>
      <color theme="10"/>
      <name val="Calibri"/>
      <family val="2"/>
      <scheme val="minor"/>
    </font>
    <font>
      <u/>
      <sz val="12"/>
      <color theme="11"/>
      <name val="Calibri"/>
      <family val="2"/>
      <scheme val="minor"/>
    </font>
    <font>
      <sz val="10"/>
      <color theme="1"/>
      <name val="Calibri"/>
      <family val="2"/>
      <scheme val="minor"/>
    </font>
    <font>
      <b/>
      <sz val="22"/>
      <color rgb="FFFF0000"/>
      <name val="Calibri"/>
      <family val="2"/>
      <scheme val="minor"/>
    </font>
    <font>
      <b/>
      <sz val="20"/>
      <color theme="1"/>
      <name val="Calibri"/>
      <family val="2"/>
      <scheme val="minor"/>
    </font>
    <font>
      <sz val="13"/>
      <color theme="0"/>
      <name val="Calibri"/>
      <family val="2"/>
      <scheme val="minor"/>
    </font>
    <font>
      <sz val="13"/>
      <color theme="1"/>
      <name val="Calibri"/>
      <family val="2"/>
      <scheme val="minor"/>
    </font>
    <font>
      <u/>
      <sz val="20"/>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4" tint="0.39997558519241921"/>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hair">
        <color indexed="55"/>
      </left>
      <right style="hair">
        <color indexed="55"/>
      </right>
      <top style="hair">
        <color indexed="55"/>
      </top>
      <bottom style="hair">
        <color indexed="55"/>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indexed="55"/>
      </left>
      <right style="hair">
        <color indexed="55"/>
      </right>
      <top/>
      <bottom style="hair">
        <color indexed="55"/>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bottom style="medium">
        <color auto="1"/>
      </bottom>
      <diagonal/>
    </border>
    <border>
      <left/>
      <right/>
      <top/>
      <bottom style="medium">
        <color auto="1"/>
      </bottom>
      <diagonal/>
    </border>
  </borders>
  <cellStyleXfs count="24">
    <xf numFmtId="0" fontId="0" fillId="0" borderId="0"/>
    <xf numFmtId="44"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cellStyleXfs>
  <cellXfs count="120">
    <xf numFmtId="0" fontId="0" fillId="0" borderId="0" xfId="0"/>
    <xf numFmtId="0" fontId="0" fillId="2" borderId="0" xfId="0" applyFill="1"/>
    <xf numFmtId="0" fontId="3" fillId="3" borderId="0" xfId="0" applyFont="1" applyFill="1"/>
    <xf numFmtId="0" fontId="0" fillId="3" borderId="0" xfId="0" applyFill="1"/>
    <xf numFmtId="0" fontId="0" fillId="3" borderId="0" xfId="0" applyFill="1" applyAlignment="1">
      <alignment wrapText="1"/>
    </xf>
    <xf numFmtId="0" fontId="4" fillId="3" borderId="0" xfId="0" applyFont="1" applyFill="1" applyAlignment="1">
      <alignment vertical="center"/>
    </xf>
    <xf numFmtId="9" fontId="0" fillId="4" borderId="4" xfId="23" applyFont="1" applyFill="1" applyBorder="1"/>
    <xf numFmtId="0" fontId="0" fillId="0" borderId="0" xfId="0" applyBorder="1"/>
    <xf numFmtId="0" fontId="0" fillId="3" borderId="0" xfId="0" applyFill="1" applyBorder="1"/>
    <xf numFmtId="0" fontId="0" fillId="3" borderId="0" xfId="0" applyFill="1" applyBorder="1" applyAlignment="1">
      <alignment horizontal="center"/>
    </xf>
    <xf numFmtId="0" fontId="0" fillId="3" borderId="0" xfId="0" applyFill="1" applyAlignment="1">
      <alignment horizontal="center"/>
    </xf>
    <xf numFmtId="9" fontId="0" fillId="4" borderId="10" xfId="23" applyFont="1" applyFill="1" applyBorder="1"/>
    <xf numFmtId="0" fontId="8" fillId="0" borderId="0" xfId="0" applyFont="1" applyBorder="1"/>
    <xf numFmtId="0" fontId="8" fillId="0" borderId="0" xfId="0" applyFont="1"/>
    <xf numFmtId="0" fontId="8" fillId="3" borderId="2" xfId="0" applyFont="1" applyFill="1" applyBorder="1"/>
    <xf numFmtId="0" fontId="5" fillId="6" borderId="0" xfId="0" applyFont="1" applyFill="1"/>
    <xf numFmtId="0" fontId="5" fillId="6" borderId="0" xfId="1" applyNumberFormat="1" applyFont="1" applyFill="1"/>
    <xf numFmtId="0" fontId="9" fillId="3" borderId="0" xfId="0" applyFont="1" applyFill="1"/>
    <xf numFmtId="0" fontId="10" fillId="3" borderId="1" xfId="0" applyFont="1" applyFill="1" applyBorder="1"/>
    <xf numFmtId="164" fontId="8" fillId="3" borderId="2" xfId="0" applyNumberFormat="1" applyFont="1" applyFill="1" applyBorder="1"/>
    <xf numFmtId="164" fontId="8" fillId="0" borderId="0" xfId="0" applyNumberFormat="1" applyFont="1" applyBorder="1"/>
    <xf numFmtId="164" fontId="8" fillId="0" borderId="0" xfId="0" applyNumberFormat="1" applyFont="1"/>
    <xf numFmtId="164" fontId="0" fillId="3" borderId="0" xfId="0" applyNumberFormat="1" applyFill="1"/>
    <xf numFmtId="164" fontId="0" fillId="2" borderId="0" xfId="0" applyNumberFormat="1" applyFill="1"/>
    <xf numFmtId="164" fontId="3" fillId="3" borderId="0" xfId="0" applyNumberFormat="1" applyFont="1" applyFill="1"/>
    <xf numFmtId="164" fontId="0" fillId="4" borderId="4" xfId="1" applyNumberFormat="1" applyFont="1" applyFill="1" applyBorder="1"/>
    <xf numFmtId="164" fontId="0" fillId="4" borderId="10" xfId="1" applyNumberFormat="1" applyFont="1" applyFill="1" applyBorder="1"/>
    <xf numFmtId="164" fontId="0" fillId="3" borderId="0" xfId="1" applyNumberFormat="1" applyFont="1" applyFill="1"/>
    <xf numFmtId="164" fontId="3" fillId="3" borderId="0" xfId="1" applyNumberFormat="1" applyFont="1" applyFill="1"/>
    <xf numFmtId="164" fontId="0" fillId="4" borderId="0" xfId="1" applyNumberFormat="1" applyFont="1" applyFill="1" applyBorder="1"/>
    <xf numFmtId="164" fontId="5" fillId="6" borderId="0" xfId="0" applyNumberFormat="1" applyFont="1" applyFill="1"/>
    <xf numFmtId="164" fontId="0" fillId="0" borderId="0" xfId="0" applyNumberFormat="1"/>
    <xf numFmtId="9" fontId="0" fillId="3" borderId="0" xfId="23" applyFont="1" applyFill="1"/>
    <xf numFmtId="9" fontId="0" fillId="2" borderId="0" xfId="23" applyFont="1" applyFill="1"/>
    <xf numFmtId="9" fontId="3" fillId="3" borderId="0" xfId="23" applyFont="1" applyFill="1"/>
    <xf numFmtId="9" fontId="5" fillId="6" borderId="0" xfId="23" applyFont="1" applyFill="1"/>
    <xf numFmtId="9" fontId="0" fillId="0" borderId="0" xfId="23" applyFont="1"/>
    <xf numFmtId="9" fontId="0" fillId="4" borderId="0" xfId="23" applyFont="1" applyFill="1" applyBorder="1"/>
    <xf numFmtId="0" fontId="11" fillId="6" borderId="0" xfId="0" applyFont="1" applyFill="1" applyAlignment="1">
      <alignment horizontal="center" vertical="center" wrapText="1"/>
    </xf>
    <xf numFmtId="0" fontId="11" fillId="6" borderId="0" xfId="0" applyFont="1" applyFill="1" applyAlignment="1">
      <alignment horizontal="center" vertical="center"/>
    </xf>
    <xf numFmtId="164" fontId="11" fillId="6" borderId="0" xfId="0" applyNumberFormat="1" applyFont="1" applyFill="1" applyAlignment="1">
      <alignment horizontal="center" vertical="center" wrapText="1"/>
    </xf>
    <xf numFmtId="9" fontId="11" fillId="6" borderId="0" xfId="23" applyFont="1" applyFill="1" applyAlignment="1">
      <alignment horizontal="center" vertical="center" wrapText="1"/>
    </xf>
    <xf numFmtId="0" fontId="12" fillId="0" borderId="0" xfId="0" applyFont="1" applyAlignment="1">
      <alignment horizontal="center" vertical="center"/>
    </xf>
    <xf numFmtId="0" fontId="1" fillId="3" borderId="12" xfId="0" applyFont="1" applyFill="1" applyBorder="1"/>
    <xf numFmtId="0" fontId="1" fillId="3" borderId="0" xfId="0" applyFont="1" applyFill="1" applyBorder="1"/>
    <xf numFmtId="164" fontId="1" fillId="3" borderId="0" xfId="0" applyNumberFormat="1" applyFont="1" applyFill="1" applyBorder="1"/>
    <xf numFmtId="0" fontId="1" fillId="3" borderId="13" xfId="0" applyFont="1" applyFill="1" applyBorder="1"/>
    <xf numFmtId="0" fontId="1" fillId="3" borderId="0" xfId="0" applyFont="1" applyFill="1" applyBorder="1" applyAlignment="1">
      <alignment wrapText="1"/>
    </xf>
    <xf numFmtId="0" fontId="1" fillId="3" borderId="14" xfId="0" applyFont="1" applyFill="1" applyBorder="1"/>
    <xf numFmtId="0" fontId="1" fillId="3" borderId="9" xfId="0" applyFont="1" applyFill="1" applyBorder="1"/>
    <xf numFmtId="164" fontId="1" fillId="3" borderId="9" xfId="0" applyNumberFormat="1" applyFont="1" applyFill="1" applyBorder="1"/>
    <xf numFmtId="0" fontId="1" fillId="3" borderId="15" xfId="0" applyFont="1" applyFill="1" applyBorder="1"/>
    <xf numFmtId="0" fontId="1" fillId="5" borderId="12" xfId="0" applyFont="1" applyFill="1" applyBorder="1"/>
    <xf numFmtId="0" fontId="1" fillId="5" borderId="0" xfId="0" applyFont="1" applyFill="1" applyBorder="1"/>
    <xf numFmtId="164" fontId="1" fillId="5" borderId="0" xfId="0" applyNumberFormat="1" applyFont="1" applyFill="1" applyBorder="1"/>
    <xf numFmtId="0" fontId="1" fillId="5" borderId="13" xfId="0" applyFont="1" applyFill="1" applyBorder="1"/>
    <xf numFmtId="0" fontId="1" fillId="5" borderId="0" xfId="0" applyFont="1" applyFill="1" applyBorder="1" applyAlignment="1">
      <alignment horizontal="right"/>
    </xf>
    <xf numFmtId="9" fontId="1" fillId="5" borderId="9" xfId="23" applyFont="1" applyFill="1" applyBorder="1" applyAlignment="1">
      <alignment horizontal="center"/>
    </xf>
    <xf numFmtId="0" fontId="1" fillId="5" borderId="9" xfId="0" applyFont="1" applyFill="1" applyBorder="1"/>
    <xf numFmtId="0" fontId="1" fillId="5" borderId="0" xfId="0" applyFont="1" applyFill="1" applyBorder="1" applyAlignment="1">
      <alignment horizontal="center"/>
    </xf>
    <xf numFmtId="0" fontId="1" fillId="5" borderId="0" xfId="0" applyFont="1" applyFill="1"/>
    <xf numFmtId="0" fontId="1" fillId="5" borderId="0" xfId="0" applyFont="1" applyFill="1" applyBorder="1" applyAlignment="1"/>
    <xf numFmtId="0" fontId="1" fillId="5" borderId="23" xfId="0" applyFont="1" applyFill="1" applyBorder="1"/>
    <xf numFmtId="0" fontId="1" fillId="5" borderId="22" xfId="0" applyFont="1" applyFill="1" applyBorder="1"/>
    <xf numFmtId="0" fontId="1" fillId="5" borderId="0" xfId="0" applyFont="1" applyFill="1" applyBorder="1" applyAlignment="1">
      <alignment vertical="top"/>
    </xf>
    <xf numFmtId="0" fontId="1" fillId="5" borderId="0" xfId="0" applyFont="1" applyFill="1" applyBorder="1" applyAlignment="1">
      <alignment vertical="top" wrapText="1"/>
    </xf>
    <xf numFmtId="0" fontId="1" fillId="5" borderId="9" xfId="0" applyFont="1" applyFill="1" applyBorder="1" applyAlignment="1">
      <alignment vertical="top" wrapText="1"/>
    </xf>
    <xf numFmtId="0" fontId="1" fillId="5" borderId="13" xfId="0" applyFont="1" applyFill="1" applyBorder="1" applyAlignment="1">
      <alignment vertical="top" wrapText="1"/>
    </xf>
    <xf numFmtId="0" fontId="1" fillId="5" borderId="1" xfId="0" applyFont="1" applyFill="1" applyBorder="1"/>
    <xf numFmtId="0" fontId="1" fillId="5" borderId="2" xfId="0" applyFont="1" applyFill="1" applyBorder="1"/>
    <xf numFmtId="0" fontId="1" fillId="5" borderId="11" xfId="0" applyFont="1" applyFill="1" applyBorder="1"/>
    <xf numFmtId="164" fontId="1" fillId="5" borderId="2" xfId="0" applyNumberFormat="1" applyFont="1" applyFill="1" applyBorder="1"/>
    <xf numFmtId="164" fontId="1" fillId="5" borderId="11" xfId="1" applyNumberFormat="1" applyFont="1" applyFill="1" applyBorder="1"/>
    <xf numFmtId="164" fontId="1" fillId="5" borderId="3" xfId="1" applyNumberFormat="1" applyFont="1" applyFill="1" applyBorder="1"/>
    <xf numFmtId="0" fontId="1" fillId="5" borderId="15" xfId="0" applyFont="1" applyFill="1" applyBorder="1" applyAlignment="1">
      <alignment vertical="top" wrapText="1"/>
    </xf>
    <xf numFmtId="164" fontId="1" fillId="5" borderId="15" xfId="1" applyNumberFormat="1" applyFont="1" applyFill="1" applyBorder="1"/>
    <xf numFmtId="164" fontId="1" fillId="5" borderId="16" xfId="1" applyNumberFormat="1" applyFont="1" applyFill="1" applyBorder="1"/>
    <xf numFmtId="164" fontId="1" fillId="5" borderId="5" xfId="1" applyNumberFormat="1" applyFont="1" applyFill="1" applyBorder="1"/>
    <xf numFmtId="0" fontId="1" fillId="5" borderId="17" xfId="0" applyFont="1" applyFill="1" applyBorder="1"/>
    <xf numFmtId="0" fontId="1" fillId="5" borderId="19" xfId="0" applyFont="1" applyFill="1" applyBorder="1"/>
    <xf numFmtId="0" fontId="1" fillId="3" borderId="2" xfId="0" applyFont="1" applyFill="1" applyBorder="1"/>
    <xf numFmtId="0" fontId="1" fillId="3" borderId="2" xfId="0" applyFont="1" applyFill="1" applyBorder="1" applyAlignment="1"/>
    <xf numFmtId="0" fontId="1" fillId="3" borderId="7" xfId="0" applyFont="1" applyFill="1" applyBorder="1" applyAlignment="1">
      <alignment horizontal="center"/>
    </xf>
    <xf numFmtId="0" fontId="1" fillId="3" borderId="11" xfId="0" applyFont="1" applyFill="1" applyBorder="1"/>
    <xf numFmtId="164" fontId="1" fillId="5" borderId="9" xfId="1" applyNumberFormat="1" applyFont="1" applyFill="1" applyBorder="1" applyAlignment="1">
      <alignment horizontal="left"/>
    </xf>
    <xf numFmtId="164" fontId="1" fillId="5" borderId="9" xfId="0" applyNumberFormat="1" applyFont="1" applyFill="1" applyBorder="1" applyAlignment="1">
      <alignment horizontal="left"/>
    </xf>
    <xf numFmtId="0" fontId="1" fillId="5" borderId="0" xfId="0" applyFont="1" applyFill="1" applyBorder="1" applyAlignment="1">
      <alignment horizontal="left" vertical="top" wrapText="1"/>
    </xf>
    <xf numFmtId="0" fontId="1" fillId="5" borderId="13" xfId="0" applyFont="1" applyFill="1" applyBorder="1" applyAlignment="1">
      <alignment horizontal="left" vertical="top" wrapText="1"/>
    </xf>
    <xf numFmtId="0" fontId="1" fillId="5" borderId="9" xfId="0" applyFont="1" applyFill="1" applyBorder="1" applyAlignment="1">
      <alignment horizontal="left"/>
    </xf>
    <xf numFmtId="0" fontId="1" fillId="5" borderId="0" xfId="0" applyFont="1" applyFill="1" applyBorder="1" applyAlignment="1">
      <alignment horizontal="left"/>
    </xf>
    <xf numFmtId="0" fontId="1" fillId="5" borderId="15" xfId="0" applyFont="1" applyFill="1" applyBorder="1" applyAlignment="1">
      <alignment horizontal="left"/>
    </xf>
    <xf numFmtId="0" fontId="1" fillId="5" borderId="12" xfId="0" applyFont="1" applyFill="1" applyBorder="1" applyAlignment="1">
      <alignment horizontal="left"/>
    </xf>
    <xf numFmtId="0" fontId="1" fillId="5" borderId="13" xfId="0" applyFont="1" applyFill="1" applyBorder="1" applyAlignment="1">
      <alignment horizontal="left"/>
    </xf>
    <xf numFmtId="0" fontId="1" fillId="5" borderId="6" xfId="0" applyFont="1" applyFill="1" applyBorder="1" applyAlignment="1">
      <alignment horizontal="left"/>
    </xf>
    <xf numFmtId="0" fontId="1" fillId="5" borderId="7" xfId="0" applyFont="1" applyFill="1" applyBorder="1" applyAlignment="1">
      <alignment horizontal="left"/>
    </xf>
    <xf numFmtId="0" fontId="1" fillId="5" borderId="8" xfId="0" applyFont="1" applyFill="1" applyBorder="1" applyAlignment="1">
      <alignment horizontal="left"/>
    </xf>
    <xf numFmtId="0" fontId="13" fillId="7" borderId="0" xfId="2" applyFont="1" applyFill="1" applyAlignment="1">
      <alignment horizontal="center" vertical="center"/>
    </xf>
    <xf numFmtId="0" fontId="1" fillId="3" borderId="1" xfId="0" applyFont="1" applyFill="1" applyBorder="1" applyAlignment="1">
      <alignment horizontal="left"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1" fillId="3" borderId="1"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14" fontId="1" fillId="3" borderId="6" xfId="0" applyNumberFormat="1" applyFont="1" applyFill="1" applyBorder="1" applyAlignment="1">
      <alignment horizontal="left"/>
    </xf>
    <xf numFmtId="0" fontId="1" fillId="3" borderId="8" xfId="0" applyFont="1" applyFill="1" applyBorder="1" applyAlignment="1">
      <alignment horizontal="left"/>
    </xf>
    <xf numFmtId="0" fontId="1" fillId="3" borderId="6" xfId="0" applyFont="1" applyFill="1" applyBorder="1" applyAlignment="1">
      <alignment horizontal="left"/>
    </xf>
    <xf numFmtId="0" fontId="1" fillId="3" borderId="7" xfId="0" applyFont="1" applyFill="1" applyBorder="1" applyAlignment="1">
      <alignment horizontal="left"/>
    </xf>
    <xf numFmtId="0" fontId="1" fillId="5" borderId="18" xfId="0" applyFont="1" applyFill="1" applyBorder="1" applyAlignment="1">
      <alignment horizontal="left"/>
    </xf>
    <xf numFmtId="0" fontId="1" fillId="5" borderId="17" xfId="0" applyFont="1" applyFill="1" applyBorder="1" applyAlignment="1">
      <alignment horizontal="left"/>
    </xf>
    <xf numFmtId="0" fontId="1" fillId="5" borderId="19" xfId="0" applyFont="1" applyFill="1" applyBorder="1" applyAlignment="1">
      <alignment horizontal="left"/>
    </xf>
    <xf numFmtId="164" fontId="1" fillId="5" borderId="20" xfId="1" applyNumberFormat="1" applyFont="1" applyFill="1" applyBorder="1" applyAlignment="1">
      <alignment horizontal="center"/>
    </xf>
    <xf numFmtId="164" fontId="1" fillId="5" borderId="21" xfId="1" applyNumberFormat="1" applyFont="1" applyFill="1" applyBorder="1" applyAlignment="1">
      <alignment horizontal="center"/>
    </xf>
    <xf numFmtId="0" fontId="1" fillId="5" borderId="0" xfId="0" applyFont="1" applyFill="1" applyAlignment="1">
      <alignment horizontal="left" vertical="top" wrapText="1"/>
    </xf>
    <xf numFmtId="0" fontId="6" fillId="3" borderId="0" xfId="2" applyFill="1" applyAlignment="1">
      <alignment horizontal="center" vertical="center"/>
    </xf>
  </cellXfs>
  <cellStyles count="24">
    <cellStyle name="Lien hypertexte" xfId="2" builtinId="8"/>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Monétaire" xfId="1" builtinId="4"/>
    <cellStyle name="Normal" xfId="0" builtinId="0"/>
    <cellStyle name="Pourcentage" xfId="23"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ss_lc=fr_FR&amp;trp=17015&amp;%20lx=Br-uDZz7-FLHxZYd2b2yog&amp;%20utm_language=FR&amp;utm_source=integrated+content&amp;utm_campaign=excel+construction+project+management+templates&amp;utm_medium=construction+budget+excel+template"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419100</xdr:colOff>
      <xdr:row>0</xdr:row>
      <xdr:rowOff>106680</xdr:rowOff>
    </xdr:from>
    <xdr:to>
      <xdr:col>8</xdr:col>
      <xdr:colOff>889000</xdr:colOff>
      <xdr:row>0</xdr:row>
      <xdr:rowOff>413242</xdr:rowOff>
    </xdr:to>
    <xdr:pic>
      <xdr:nvPicPr>
        <xdr:cNvPr id="2" name="Picture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82300" y="106680"/>
          <a:ext cx="1517650" cy="306562"/>
        </a:xfrm>
        <a:prstGeom prst="rect">
          <a:avLst/>
        </a:prstGeom>
        <a:noFill/>
        <a:ln>
          <a:noFill/>
        </a:ln>
        <a:effectLst/>
        <a:extLst>
          <a:ext uri="{909E8E84-426E-40dd-AFC4-6F175D3DCCD1}">
            <a14:hiddenFill xmlns=""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 xmlns:a14="http://schemas.microsoft.com/office/drawing/2010/main" w="1">
              <a:solidFill>
                <a:srgbClr val="FFFFFF"/>
              </a:solidFill>
              <a:miter lim="800000"/>
              <a:headEnd/>
              <a:tailEnd type="none" w="med" len="med"/>
            </a14:hiddenLine>
          </a:ex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martsheet.com/try-it?ss_lc=fr_FR&amp;trp=17015&amp;%20lx=Br-uDZz7-FLHxZYd2b2yog&amp;%20utm_language=FR&amp;utm_source=integrated+content&amp;utm_campaign=excel+construction+project+management+templates&amp;utm_medium=construction+budget+excel+templat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smartsheet.com/try-it?trp=85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P41"/>
  <sheetViews>
    <sheetView tabSelected="1" zoomScale="80" zoomScaleNormal="80" workbookViewId="0"/>
  </sheetViews>
  <sheetFormatPr baseColWidth="10" defaultColWidth="8.796875" defaultRowHeight="13.8" x14ac:dyDescent="0.3"/>
  <cols>
    <col min="1" max="1" width="3.19921875" style="13" customWidth="1"/>
    <col min="2" max="2" width="4" style="13" customWidth="1"/>
    <col min="3" max="3" width="3" style="13" customWidth="1"/>
    <col min="4" max="4" width="7" style="13" customWidth="1"/>
    <col min="5" max="5" width="19.8984375" style="13" customWidth="1"/>
    <col min="6" max="6" width="11.69921875" style="21" customWidth="1"/>
    <col min="7" max="7" width="11.09765625" style="13" customWidth="1"/>
    <col min="8" max="8" width="8.796875" style="13" customWidth="1"/>
    <col min="9" max="9" width="5.5" style="13" customWidth="1"/>
    <col min="10" max="10" width="9.796875" style="13" customWidth="1"/>
    <col min="11" max="11" width="9.296875" style="13" customWidth="1"/>
    <col min="12" max="12" width="7.19921875" style="13" customWidth="1"/>
    <col min="13" max="15" width="8.796875" style="13"/>
    <col min="16" max="16" width="18.296875" style="13" customWidth="1"/>
    <col min="17" max="16384" width="8.796875" style="13"/>
  </cols>
  <sheetData>
    <row r="3" spans="2:16" ht="25.8" x14ac:dyDescent="0.5">
      <c r="B3" s="18" t="s">
        <v>8</v>
      </c>
      <c r="C3" s="14"/>
      <c r="D3" s="14"/>
      <c r="E3" s="14"/>
      <c r="F3" s="19"/>
      <c r="G3" s="14"/>
      <c r="H3" s="14"/>
      <c r="I3" s="14"/>
      <c r="J3" s="80" t="s">
        <v>15</v>
      </c>
      <c r="K3" s="81"/>
      <c r="L3" s="80"/>
      <c r="M3" s="82">
        <v>2</v>
      </c>
      <c r="N3" s="81"/>
      <c r="O3" s="81"/>
      <c r="P3" s="83"/>
    </row>
    <row r="4" spans="2:16" ht="15" customHeight="1" x14ac:dyDescent="0.3">
      <c r="B4" s="43" t="s">
        <v>9</v>
      </c>
      <c r="C4" s="44"/>
      <c r="D4" s="44"/>
      <c r="E4" s="44"/>
      <c r="F4" s="45"/>
      <c r="G4" s="44" t="s">
        <v>13</v>
      </c>
      <c r="H4" s="44"/>
      <c r="I4" s="44"/>
      <c r="J4" s="44"/>
      <c r="K4" s="44"/>
      <c r="L4" s="44"/>
      <c r="M4" s="44"/>
      <c r="N4" s="44"/>
      <c r="O4" s="44"/>
      <c r="P4" s="46"/>
    </row>
    <row r="5" spans="2:16" ht="15" customHeight="1" x14ac:dyDescent="0.3">
      <c r="B5" s="43"/>
      <c r="C5" s="44"/>
      <c r="D5" s="97" t="s">
        <v>11</v>
      </c>
      <c r="E5" s="98"/>
      <c r="F5" s="45"/>
      <c r="G5" s="103" t="s">
        <v>14</v>
      </c>
      <c r="H5" s="104"/>
      <c r="I5" s="44"/>
      <c r="J5" s="44" t="s">
        <v>53</v>
      </c>
      <c r="K5" s="44"/>
      <c r="L5" s="44"/>
      <c r="M5" s="109" t="s">
        <v>54</v>
      </c>
      <c r="N5" s="110"/>
      <c r="O5" s="44"/>
      <c r="P5" s="46"/>
    </row>
    <row r="6" spans="2:16" ht="15" customHeight="1" x14ac:dyDescent="0.3">
      <c r="B6" s="43"/>
      <c r="C6" s="44"/>
      <c r="D6" s="99"/>
      <c r="E6" s="100"/>
      <c r="F6" s="45"/>
      <c r="G6" s="105"/>
      <c r="H6" s="106"/>
      <c r="I6" s="44"/>
      <c r="J6" s="44"/>
      <c r="K6" s="44"/>
      <c r="L6" s="44"/>
      <c r="M6" s="44"/>
      <c r="N6" s="44"/>
      <c r="O6" s="44"/>
      <c r="P6" s="46"/>
    </row>
    <row r="7" spans="2:16" ht="15" customHeight="1" x14ac:dyDescent="0.3">
      <c r="B7" s="43"/>
      <c r="C7" s="44"/>
      <c r="D7" s="101"/>
      <c r="E7" s="102"/>
      <c r="F7" s="45"/>
      <c r="G7" s="107"/>
      <c r="H7" s="108"/>
      <c r="I7" s="44"/>
      <c r="J7" s="44" t="s">
        <v>55</v>
      </c>
      <c r="K7" s="44"/>
      <c r="L7" s="44"/>
      <c r="M7" s="111" t="s">
        <v>16</v>
      </c>
      <c r="N7" s="112"/>
      <c r="O7" s="110"/>
      <c r="P7" s="46"/>
    </row>
    <row r="8" spans="2:16" ht="15" customHeight="1" x14ac:dyDescent="0.3">
      <c r="B8" s="43" t="s">
        <v>10</v>
      </c>
      <c r="C8" s="44"/>
      <c r="D8" s="44"/>
      <c r="E8" s="44"/>
      <c r="F8" s="45"/>
      <c r="G8" s="44" t="s">
        <v>2</v>
      </c>
      <c r="H8" s="44"/>
      <c r="I8" s="44"/>
      <c r="J8" s="44"/>
      <c r="K8" s="44"/>
      <c r="L8" s="44"/>
      <c r="M8" s="44"/>
      <c r="N8" s="44"/>
      <c r="O8" s="44"/>
      <c r="P8" s="46"/>
    </row>
    <row r="9" spans="2:16" ht="15" customHeight="1" x14ac:dyDescent="0.3">
      <c r="B9" s="43"/>
      <c r="C9" s="44"/>
      <c r="D9" s="97" t="s">
        <v>12</v>
      </c>
      <c r="E9" s="98"/>
      <c r="F9" s="45"/>
      <c r="G9" s="47"/>
      <c r="H9" s="47"/>
      <c r="I9" s="44"/>
      <c r="J9" s="44" t="s">
        <v>17</v>
      </c>
      <c r="K9" s="44"/>
      <c r="L9" s="44"/>
      <c r="M9" s="111">
        <v>102015</v>
      </c>
      <c r="N9" s="112"/>
      <c r="O9" s="110"/>
      <c r="P9" s="46"/>
    </row>
    <row r="10" spans="2:16" ht="15" customHeight="1" x14ac:dyDescent="0.3">
      <c r="B10" s="43"/>
      <c r="C10" s="44"/>
      <c r="D10" s="99"/>
      <c r="E10" s="100"/>
      <c r="F10" s="45"/>
      <c r="G10" s="47"/>
      <c r="H10" s="47"/>
      <c r="I10" s="44"/>
      <c r="J10" s="44"/>
      <c r="K10" s="44"/>
      <c r="L10" s="44"/>
      <c r="M10" s="44"/>
      <c r="N10" s="44"/>
      <c r="O10" s="44"/>
      <c r="P10" s="46"/>
    </row>
    <row r="11" spans="2:16" ht="15" customHeight="1" x14ac:dyDescent="0.3">
      <c r="B11" s="43"/>
      <c r="C11" s="44"/>
      <c r="D11" s="101"/>
      <c r="E11" s="102"/>
      <c r="F11" s="45"/>
      <c r="G11" s="47"/>
      <c r="H11" s="47"/>
      <c r="I11" s="44"/>
      <c r="J11" s="44" t="s">
        <v>18</v>
      </c>
      <c r="K11" s="44"/>
      <c r="L11" s="44"/>
      <c r="M11" s="111" t="s">
        <v>19</v>
      </c>
      <c r="N11" s="112"/>
      <c r="O11" s="110"/>
      <c r="P11" s="46"/>
    </row>
    <row r="12" spans="2:16" ht="15" customHeight="1" x14ac:dyDescent="0.3">
      <c r="B12" s="48"/>
      <c r="C12" s="49"/>
      <c r="D12" s="49"/>
      <c r="E12" s="49"/>
      <c r="F12" s="50"/>
      <c r="G12" s="49"/>
      <c r="H12" s="49"/>
      <c r="I12" s="49"/>
      <c r="J12" s="49"/>
      <c r="K12" s="49"/>
      <c r="L12" s="49"/>
      <c r="M12" s="49"/>
      <c r="N12" s="49"/>
      <c r="O12" s="49"/>
      <c r="P12" s="51"/>
    </row>
    <row r="13" spans="2:16" ht="15" customHeight="1" x14ac:dyDescent="0.3">
      <c r="B13" s="52" t="s">
        <v>20</v>
      </c>
      <c r="C13" s="53"/>
      <c r="D13" s="53"/>
      <c r="E13" s="53"/>
      <c r="F13" s="54"/>
      <c r="G13" s="53"/>
      <c r="H13" s="53"/>
      <c r="I13" s="53" t="s">
        <v>21</v>
      </c>
      <c r="J13" s="53"/>
      <c r="K13" s="53"/>
      <c r="L13" s="53"/>
      <c r="M13" s="53"/>
      <c r="N13" s="53"/>
      <c r="O13" s="53"/>
      <c r="P13" s="55"/>
    </row>
    <row r="14" spans="2:16" ht="15" customHeight="1" x14ac:dyDescent="0.3">
      <c r="B14" s="52" t="s">
        <v>22</v>
      </c>
      <c r="C14" s="53"/>
      <c r="D14" s="53"/>
      <c r="E14" s="53"/>
      <c r="F14" s="54"/>
      <c r="G14" s="53"/>
      <c r="H14" s="53"/>
      <c r="I14" s="86" t="s">
        <v>29</v>
      </c>
      <c r="J14" s="86"/>
      <c r="K14" s="86"/>
      <c r="L14" s="86"/>
      <c r="M14" s="86"/>
      <c r="N14" s="86"/>
      <c r="O14" s="86"/>
      <c r="P14" s="87"/>
    </row>
    <row r="15" spans="2:16" ht="15" customHeight="1" x14ac:dyDescent="0.3">
      <c r="B15" s="52" t="s">
        <v>2</v>
      </c>
      <c r="C15" s="53"/>
      <c r="D15" s="53"/>
      <c r="E15" s="53"/>
      <c r="F15" s="54"/>
      <c r="G15" s="53"/>
      <c r="H15" s="53"/>
      <c r="I15" s="86"/>
      <c r="J15" s="86"/>
      <c r="K15" s="86"/>
      <c r="L15" s="86"/>
      <c r="M15" s="86"/>
      <c r="N15" s="86"/>
      <c r="O15" s="86"/>
      <c r="P15" s="87"/>
    </row>
    <row r="16" spans="2:16" ht="21.45" customHeight="1" x14ac:dyDescent="0.3">
      <c r="B16" s="52">
        <v>1</v>
      </c>
      <c r="C16" s="53" t="s">
        <v>35</v>
      </c>
      <c r="D16" s="53"/>
      <c r="E16" s="53"/>
      <c r="F16" s="84">
        <v>20000</v>
      </c>
      <c r="G16" s="84"/>
      <c r="H16" s="53"/>
      <c r="I16" s="86"/>
      <c r="J16" s="86"/>
      <c r="K16" s="86"/>
      <c r="L16" s="86"/>
      <c r="M16" s="86"/>
      <c r="N16" s="86"/>
      <c r="O16" s="86"/>
      <c r="P16" s="87"/>
    </row>
    <row r="17" spans="2:16" ht="15" customHeight="1" x14ac:dyDescent="0.3">
      <c r="B17" s="52">
        <v>2</v>
      </c>
      <c r="C17" s="53" t="s">
        <v>45</v>
      </c>
      <c r="D17" s="53"/>
      <c r="E17" s="53"/>
      <c r="F17" s="84">
        <f>F36</f>
        <v>600</v>
      </c>
      <c r="G17" s="84"/>
      <c r="H17" s="53"/>
      <c r="I17" s="53" t="s">
        <v>30</v>
      </c>
      <c r="J17" s="53"/>
      <c r="K17" s="88"/>
      <c r="L17" s="88"/>
      <c r="M17" s="88"/>
      <c r="N17" s="56" t="s">
        <v>31</v>
      </c>
      <c r="O17" s="88"/>
      <c r="P17" s="90"/>
    </row>
    <row r="18" spans="2:16" ht="15" customHeight="1" x14ac:dyDescent="0.3">
      <c r="B18" s="52">
        <v>3</v>
      </c>
      <c r="C18" s="53" t="s">
        <v>36</v>
      </c>
      <c r="D18" s="53"/>
      <c r="E18" s="53"/>
      <c r="F18" s="85">
        <f>F16+F17</f>
        <v>20600</v>
      </c>
      <c r="G18" s="85"/>
      <c r="H18" s="53"/>
      <c r="I18" s="53"/>
      <c r="J18" s="53"/>
      <c r="K18" s="53"/>
      <c r="L18" s="53"/>
      <c r="M18" s="53"/>
      <c r="N18" s="53"/>
      <c r="O18" s="53"/>
      <c r="P18" s="55"/>
    </row>
    <row r="19" spans="2:16" ht="15" customHeight="1" x14ac:dyDescent="0.3">
      <c r="B19" s="52">
        <v>4</v>
      </c>
      <c r="C19" s="53" t="s">
        <v>37</v>
      </c>
      <c r="D19" s="53"/>
      <c r="E19" s="53"/>
      <c r="F19" s="84">
        <v>15000</v>
      </c>
      <c r="G19" s="84"/>
      <c r="H19" s="53"/>
      <c r="I19" s="53" t="s">
        <v>124</v>
      </c>
      <c r="J19" s="88"/>
      <c r="K19" s="88"/>
      <c r="L19" s="53"/>
      <c r="M19" s="89"/>
      <c r="N19" s="89"/>
      <c r="O19" s="53"/>
      <c r="P19" s="55"/>
    </row>
    <row r="20" spans="2:16" ht="15" customHeight="1" x14ac:dyDescent="0.3">
      <c r="B20" s="52">
        <v>5</v>
      </c>
      <c r="C20" s="53" t="s">
        <v>38</v>
      </c>
      <c r="D20" s="53"/>
      <c r="E20" s="53"/>
      <c r="F20" s="54"/>
      <c r="G20" s="53"/>
      <c r="H20" s="53"/>
      <c r="I20" s="53" t="s">
        <v>32</v>
      </c>
      <c r="J20" s="53"/>
      <c r="K20" s="53"/>
      <c r="L20" s="53"/>
      <c r="M20" s="53"/>
      <c r="N20" s="53"/>
      <c r="O20" s="53"/>
      <c r="P20" s="55"/>
    </row>
    <row r="21" spans="2:16" ht="15" customHeight="1" x14ac:dyDescent="0.3">
      <c r="B21" s="52"/>
      <c r="C21" s="53" t="s">
        <v>4</v>
      </c>
      <c r="D21" s="57">
        <v>0.15</v>
      </c>
      <c r="E21" s="53" t="s">
        <v>39</v>
      </c>
      <c r="F21" s="54"/>
      <c r="G21" s="53"/>
      <c r="H21" s="53"/>
      <c r="I21" s="53" t="s">
        <v>33</v>
      </c>
      <c r="J21" s="58"/>
      <c r="K21" s="58"/>
      <c r="L21" s="59"/>
      <c r="M21" s="59"/>
      <c r="N21" s="53"/>
      <c r="O21" s="53"/>
      <c r="P21" s="55"/>
    </row>
    <row r="22" spans="2:16" ht="15" customHeight="1" x14ac:dyDescent="0.3">
      <c r="B22" s="52"/>
      <c r="C22" s="53" t="s">
        <v>40</v>
      </c>
      <c r="D22" s="53"/>
      <c r="E22" s="53"/>
      <c r="F22" s="84">
        <f>F19*D21</f>
        <v>2250</v>
      </c>
      <c r="G22" s="84"/>
      <c r="H22" s="53"/>
      <c r="I22" s="53"/>
      <c r="J22" s="53"/>
      <c r="K22" s="59"/>
      <c r="L22" s="59"/>
      <c r="M22" s="59"/>
      <c r="N22" s="53"/>
      <c r="O22" s="53"/>
      <c r="P22" s="55"/>
    </row>
    <row r="23" spans="2:16" ht="15" customHeight="1" x14ac:dyDescent="0.3">
      <c r="B23" s="52"/>
      <c r="C23" s="53"/>
      <c r="D23" s="53"/>
      <c r="E23" s="53"/>
      <c r="F23" s="54"/>
      <c r="G23" s="53"/>
      <c r="H23" s="53"/>
      <c r="I23" s="53" t="s">
        <v>34</v>
      </c>
      <c r="J23" s="53"/>
      <c r="K23" s="58"/>
      <c r="L23" s="88"/>
      <c r="M23" s="88"/>
      <c r="N23" s="53"/>
      <c r="O23" s="53"/>
      <c r="P23" s="55"/>
    </row>
    <row r="24" spans="2:16" ht="15" customHeight="1" x14ac:dyDescent="0.3">
      <c r="B24" s="52">
        <v>6</v>
      </c>
      <c r="C24" s="53" t="s">
        <v>41</v>
      </c>
      <c r="D24" s="53"/>
      <c r="E24" s="53"/>
      <c r="F24" s="84">
        <f>F19-F22</f>
        <v>12750</v>
      </c>
      <c r="G24" s="84"/>
      <c r="H24" s="53"/>
      <c r="I24" s="60"/>
      <c r="J24" s="53"/>
      <c r="K24" s="53"/>
      <c r="L24" s="53"/>
      <c r="M24" s="61"/>
      <c r="N24" s="61"/>
      <c r="O24" s="53"/>
      <c r="P24" s="55"/>
    </row>
    <row r="25" spans="2:16" ht="17.399999999999999" customHeight="1" thickBot="1" x14ac:dyDescent="0.35">
      <c r="B25" s="52"/>
      <c r="C25" s="53"/>
      <c r="D25" s="53"/>
      <c r="E25" s="53"/>
      <c r="F25" s="54"/>
      <c r="G25" s="53"/>
      <c r="H25" s="53"/>
      <c r="I25" s="62"/>
      <c r="J25" s="62"/>
      <c r="K25" s="62"/>
      <c r="L25" s="62"/>
      <c r="M25" s="62"/>
      <c r="N25" s="62"/>
      <c r="O25" s="62"/>
      <c r="P25" s="63"/>
    </row>
    <row r="26" spans="2:16" ht="15" customHeight="1" x14ac:dyDescent="0.3">
      <c r="B26" s="52">
        <v>7</v>
      </c>
      <c r="C26" s="53" t="s">
        <v>42</v>
      </c>
      <c r="D26" s="53"/>
      <c r="E26" s="53"/>
      <c r="F26" s="84">
        <v>5000</v>
      </c>
      <c r="G26" s="84"/>
      <c r="H26" s="53"/>
      <c r="I26" s="61" t="s">
        <v>46</v>
      </c>
      <c r="J26" s="53"/>
      <c r="K26" s="53"/>
      <c r="L26" s="53"/>
      <c r="M26" s="59"/>
      <c r="N26" s="59"/>
      <c r="O26" s="53"/>
      <c r="P26" s="55"/>
    </row>
    <row r="27" spans="2:16" ht="15" customHeight="1" x14ac:dyDescent="0.3">
      <c r="B27" s="52"/>
      <c r="C27" s="53"/>
      <c r="D27" s="53"/>
      <c r="E27" s="53"/>
      <c r="F27" s="54"/>
      <c r="G27" s="53"/>
      <c r="H27" s="53"/>
      <c r="I27" s="118" t="s">
        <v>47</v>
      </c>
      <c r="J27" s="118"/>
      <c r="K27" s="118"/>
      <c r="L27" s="118"/>
      <c r="M27" s="118"/>
      <c r="N27" s="118"/>
      <c r="O27" s="118"/>
      <c r="P27" s="87"/>
    </row>
    <row r="28" spans="2:16" ht="15" customHeight="1" x14ac:dyDescent="0.3">
      <c r="B28" s="52">
        <v>8</v>
      </c>
      <c r="C28" s="53" t="s">
        <v>43</v>
      </c>
      <c r="D28" s="53"/>
      <c r="E28" s="53"/>
      <c r="F28" s="84">
        <f>F24-F26</f>
        <v>7750</v>
      </c>
      <c r="G28" s="84"/>
      <c r="H28" s="53"/>
      <c r="I28" s="118"/>
      <c r="J28" s="118"/>
      <c r="K28" s="118"/>
      <c r="L28" s="118"/>
      <c r="M28" s="118"/>
      <c r="N28" s="118"/>
      <c r="O28" s="118"/>
      <c r="P28" s="87"/>
    </row>
    <row r="29" spans="2:16" ht="27.6" customHeight="1" x14ac:dyDescent="0.3">
      <c r="B29" s="52"/>
      <c r="C29" s="53"/>
      <c r="D29" s="53"/>
      <c r="E29" s="53"/>
      <c r="F29" s="54"/>
      <c r="G29" s="53"/>
      <c r="H29" s="53"/>
      <c r="I29" s="118"/>
      <c r="J29" s="118"/>
      <c r="K29" s="118"/>
      <c r="L29" s="118"/>
      <c r="M29" s="118"/>
      <c r="N29" s="118"/>
      <c r="O29" s="118"/>
      <c r="P29" s="87"/>
    </row>
    <row r="30" spans="2:16" ht="15" customHeight="1" x14ac:dyDescent="0.3">
      <c r="B30" s="52">
        <v>9</v>
      </c>
      <c r="C30" s="53" t="s">
        <v>44</v>
      </c>
      <c r="D30" s="53"/>
      <c r="E30" s="53"/>
      <c r="F30" s="84">
        <f>F18-F26-F28</f>
        <v>7850</v>
      </c>
      <c r="G30" s="84"/>
      <c r="H30" s="53"/>
      <c r="I30" s="64" t="s">
        <v>48</v>
      </c>
      <c r="J30" s="65"/>
      <c r="K30" s="65"/>
      <c r="L30" s="66"/>
      <c r="M30" s="66"/>
      <c r="N30" s="66"/>
      <c r="O30" s="65"/>
      <c r="P30" s="67"/>
    </row>
    <row r="31" spans="2:16" ht="15" customHeight="1" x14ac:dyDescent="0.3">
      <c r="B31" s="52"/>
      <c r="C31" s="53"/>
      <c r="D31" s="53"/>
      <c r="E31" s="53"/>
      <c r="F31" s="54"/>
      <c r="G31" s="53"/>
      <c r="H31" s="53"/>
      <c r="I31" s="86" t="s">
        <v>52</v>
      </c>
      <c r="J31" s="86"/>
      <c r="K31" s="86"/>
      <c r="L31" s="86"/>
      <c r="M31" s="86"/>
      <c r="N31" s="86"/>
      <c r="O31" s="86"/>
      <c r="P31" s="87"/>
    </row>
    <row r="32" spans="2:16" ht="30" customHeight="1" x14ac:dyDescent="0.3">
      <c r="B32" s="68" t="s">
        <v>24</v>
      </c>
      <c r="C32" s="69"/>
      <c r="D32" s="69"/>
      <c r="E32" s="70"/>
      <c r="F32" s="71" t="s">
        <v>5</v>
      </c>
      <c r="G32" s="70" t="s">
        <v>23</v>
      </c>
      <c r="H32" s="53"/>
      <c r="I32" s="86"/>
      <c r="J32" s="86"/>
      <c r="K32" s="86"/>
      <c r="L32" s="86"/>
      <c r="M32" s="86"/>
      <c r="N32" s="86"/>
      <c r="O32" s="86"/>
      <c r="P32" s="87"/>
    </row>
    <row r="33" spans="2:16" ht="14.4" x14ac:dyDescent="0.3">
      <c r="B33" s="91" t="s">
        <v>25</v>
      </c>
      <c r="C33" s="89"/>
      <c r="D33" s="89"/>
      <c r="E33" s="92"/>
      <c r="F33" s="72">
        <v>1000</v>
      </c>
      <c r="G33" s="73">
        <v>400</v>
      </c>
      <c r="H33" s="53"/>
      <c r="I33" s="64" t="s">
        <v>49</v>
      </c>
      <c r="J33" s="65"/>
      <c r="K33" s="66"/>
      <c r="L33" s="66"/>
      <c r="M33" s="66"/>
      <c r="N33" s="65" t="s">
        <v>50</v>
      </c>
      <c r="O33" s="66"/>
      <c r="P33" s="74"/>
    </row>
    <row r="34" spans="2:16" ht="15" customHeight="1" x14ac:dyDescent="0.3">
      <c r="B34" s="91" t="s">
        <v>26</v>
      </c>
      <c r="C34" s="89"/>
      <c r="D34" s="89"/>
      <c r="E34" s="92"/>
      <c r="F34" s="75"/>
      <c r="G34" s="76"/>
      <c r="H34" s="53"/>
      <c r="I34" s="65"/>
      <c r="J34" s="65"/>
      <c r="K34" s="65"/>
      <c r="L34" s="65"/>
      <c r="M34" s="65"/>
      <c r="N34" s="65"/>
      <c r="O34" s="65"/>
      <c r="P34" s="67"/>
    </row>
    <row r="35" spans="2:16" ht="15" customHeight="1" x14ac:dyDescent="0.3">
      <c r="B35" s="93" t="s">
        <v>27</v>
      </c>
      <c r="C35" s="94"/>
      <c r="D35" s="94"/>
      <c r="E35" s="95"/>
      <c r="F35" s="77">
        <f>F33+F34</f>
        <v>1000</v>
      </c>
      <c r="G35" s="77">
        <f>G33+G34</f>
        <v>400</v>
      </c>
      <c r="H35" s="53"/>
      <c r="I35" s="53" t="s">
        <v>51</v>
      </c>
      <c r="J35" s="53"/>
      <c r="K35" s="53"/>
      <c r="L35" s="53"/>
      <c r="M35" s="53"/>
      <c r="N35" s="53"/>
      <c r="O35" s="53"/>
      <c r="P35" s="55"/>
    </row>
    <row r="36" spans="2:16" ht="15" customHeight="1" thickBot="1" x14ac:dyDescent="0.35">
      <c r="B36" s="113" t="s">
        <v>28</v>
      </c>
      <c r="C36" s="114"/>
      <c r="D36" s="114"/>
      <c r="E36" s="115"/>
      <c r="F36" s="116">
        <f>F35-G35</f>
        <v>600</v>
      </c>
      <c r="G36" s="117"/>
      <c r="H36" s="78"/>
      <c r="I36" s="78"/>
      <c r="J36" s="78"/>
      <c r="K36" s="78"/>
      <c r="L36" s="78"/>
      <c r="M36" s="78"/>
      <c r="N36" s="78"/>
      <c r="O36" s="78"/>
      <c r="P36" s="79"/>
    </row>
    <row r="37" spans="2:16" ht="15" customHeight="1" thickTop="1" x14ac:dyDescent="0.3">
      <c r="B37" s="12"/>
      <c r="C37" s="12"/>
      <c r="D37" s="12"/>
      <c r="E37" s="12"/>
      <c r="F37" s="20"/>
      <c r="G37" s="12"/>
      <c r="H37" s="12"/>
    </row>
    <row r="38" spans="2:16" ht="13.95" customHeight="1" x14ac:dyDescent="0.3">
      <c r="B38" s="96" t="s">
        <v>6</v>
      </c>
      <c r="C38" s="96"/>
      <c r="D38" s="96"/>
      <c r="E38" s="96"/>
      <c r="F38" s="96"/>
      <c r="G38" s="96"/>
      <c r="H38" s="96"/>
      <c r="I38" s="96"/>
      <c r="J38" s="96"/>
      <c r="K38" s="96"/>
      <c r="L38" s="96"/>
      <c r="M38" s="96"/>
      <c r="N38" s="96"/>
      <c r="O38" s="96"/>
      <c r="P38" s="96"/>
    </row>
    <row r="39" spans="2:16" ht="13.95" customHeight="1" x14ac:dyDescent="0.3">
      <c r="B39" s="96"/>
      <c r="C39" s="96"/>
      <c r="D39" s="96"/>
      <c r="E39" s="96"/>
      <c r="F39" s="96"/>
      <c r="G39" s="96"/>
      <c r="H39" s="96"/>
      <c r="I39" s="96"/>
      <c r="J39" s="96"/>
      <c r="K39" s="96"/>
      <c r="L39" s="96"/>
      <c r="M39" s="96"/>
      <c r="N39" s="96"/>
      <c r="O39" s="96"/>
      <c r="P39" s="96"/>
    </row>
    <row r="40" spans="2:16" ht="13.95" customHeight="1" x14ac:dyDescent="0.3">
      <c r="B40" s="96"/>
      <c r="C40" s="96"/>
      <c r="D40" s="96"/>
      <c r="E40" s="96"/>
      <c r="F40" s="96"/>
      <c r="G40" s="96"/>
      <c r="H40" s="96"/>
      <c r="I40" s="96"/>
      <c r="J40" s="96"/>
      <c r="K40" s="96"/>
      <c r="L40" s="96"/>
      <c r="M40" s="96"/>
      <c r="N40" s="96"/>
      <c r="O40" s="96"/>
      <c r="P40" s="96"/>
    </row>
    <row r="41" spans="2:16" ht="13.95" customHeight="1" x14ac:dyDescent="0.3">
      <c r="B41" s="96"/>
      <c r="C41" s="96"/>
      <c r="D41" s="96"/>
      <c r="E41" s="96"/>
      <c r="F41" s="96"/>
      <c r="G41" s="96"/>
      <c r="H41" s="96"/>
      <c r="I41" s="96"/>
      <c r="J41" s="96"/>
      <c r="K41" s="96"/>
      <c r="L41" s="96"/>
      <c r="M41" s="96"/>
      <c r="N41" s="96"/>
      <c r="O41" s="96"/>
      <c r="P41" s="96"/>
    </row>
  </sheetData>
  <mergeCells count="30">
    <mergeCell ref="B38:P41"/>
    <mergeCell ref="D9:E11"/>
    <mergeCell ref="D5:E7"/>
    <mergeCell ref="G5:H7"/>
    <mergeCell ref="M5:N5"/>
    <mergeCell ref="M7:O7"/>
    <mergeCell ref="M9:O9"/>
    <mergeCell ref="M11:O11"/>
    <mergeCell ref="B36:E36"/>
    <mergeCell ref="F36:G36"/>
    <mergeCell ref="I27:P29"/>
    <mergeCell ref="I31:P32"/>
    <mergeCell ref="F24:G24"/>
    <mergeCell ref="F26:G26"/>
    <mergeCell ref="F28:G28"/>
    <mergeCell ref="F30:G30"/>
    <mergeCell ref="B33:E33"/>
    <mergeCell ref="B34:E34"/>
    <mergeCell ref="B35:E35"/>
    <mergeCell ref="L23:M23"/>
    <mergeCell ref="F22:G22"/>
    <mergeCell ref="F19:G19"/>
    <mergeCell ref="F16:G16"/>
    <mergeCell ref="F17:G17"/>
    <mergeCell ref="F18:G18"/>
    <mergeCell ref="I14:P16"/>
    <mergeCell ref="J19:K19"/>
    <mergeCell ref="M19:N19"/>
    <mergeCell ref="K17:M17"/>
    <mergeCell ref="O17:P17"/>
  </mergeCells>
  <hyperlinks>
    <hyperlink ref="B38:P41" r:id="rId1" display="Ou, cliquez ici pour créer votre modèle de paiemement pour construction en cours dans Smartsheet"/>
  </hyperlinks>
  <pageMargins left="0.7" right="0.7" top="0.75" bottom="0.75" header="0.3" footer="0.3"/>
  <pageSetup scale="89" fitToHeight="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8"/>
  <sheetViews>
    <sheetView zoomScale="80" zoomScaleNormal="80" zoomScalePageLayoutView="80" workbookViewId="0">
      <pane ySplit="4" topLeftCell="A5" activePane="bottomLeft" state="frozen"/>
      <selection pane="bottomLeft" activeCell="K98" sqref="K98"/>
    </sheetView>
  </sheetViews>
  <sheetFormatPr baseColWidth="10" defaultColWidth="11.19921875" defaultRowHeight="15.6" x14ac:dyDescent="0.3"/>
  <cols>
    <col min="1" max="1" width="7.296875" customWidth="1"/>
    <col min="2" max="2" width="40.5" bestFit="1" customWidth="1"/>
    <col min="3" max="3" width="32.69921875" customWidth="1"/>
    <col min="4" max="4" width="13.69921875" style="31" customWidth="1"/>
    <col min="5" max="5" width="11.69921875" style="36" customWidth="1"/>
    <col min="6" max="6" width="13.69921875" style="31" customWidth="1"/>
    <col min="7" max="7" width="16.19921875" style="31" bestFit="1" customWidth="1"/>
    <col min="8" max="8" width="13.69921875" style="31" customWidth="1"/>
    <col min="9" max="9" width="15.796875" customWidth="1"/>
  </cols>
  <sheetData>
    <row r="1" spans="1:9" ht="37.049999999999997" customHeight="1" x14ac:dyDescent="0.55000000000000004">
      <c r="A1" s="5" t="s">
        <v>7</v>
      </c>
      <c r="B1" s="3"/>
      <c r="C1" s="17"/>
      <c r="D1" s="22"/>
      <c r="E1" s="32"/>
      <c r="F1" s="22"/>
      <c r="G1" s="22"/>
      <c r="H1" s="119"/>
      <c r="I1" s="119"/>
    </row>
    <row r="2" spans="1:9" x14ac:dyDescent="0.3">
      <c r="B2" s="1"/>
      <c r="C2" s="1"/>
      <c r="D2" s="23"/>
      <c r="E2" s="33"/>
      <c r="F2" s="23"/>
      <c r="G2" s="23"/>
      <c r="H2" s="23"/>
      <c r="I2" s="1"/>
    </row>
    <row r="3" spans="1:9" x14ac:dyDescent="0.3">
      <c r="B3" s="1"/>
      <c r="C3" s="1"/>
      <c r="D3" s="23"/>
      <c r="E3" s="33"/>
      <c r="F3" s="23"/>
      <c r="G3" s="23"/>
      <c r="H3" s="23"/>
      <c r="I3" s="1"/>
    </row>
    <row r="4" spans="1:9" s="42" customFormat="1" ht="52.2" x14ac:dyDescent="0.3">
      <c r="A4" s="38" t="s">
        <v>122</v>
      </c>
      <c r="B4" s="39" t="s">
        <v>121</v>
      </c>
      <c r="C4" s="38" t="s">
        <v>114</v>
      </c>
      <c r="D4" s="40" t="s">
        <v>115</v>
      </c>
      <c r="E4" s="41" t="s">
        <v>116</v>
      </c>
      <c r="F4" s="40" t="s">
        <v>123</v>
      </c>
      <c r="G4" s="40" t="s">
        <v>118</v>
      </c>
      <c r="H4" s="40" t="s">
        <v>119</v>
      </c>
      <c r="I4" s="38" t="s">
        <v>120</v>
      </c>
    </row>
    <row r="5" spans="1:9" x14ac:dyDescent="0.3">
      <c r="B5" s="2" t="s">
        <v>56</v>
      </c>
      <c r="C5" s="2"/>
      <c r="D5" s="24"/>
      <c r="E5" s="34"/>
      <c r="F5" s="24"/>
      <c r="G5" s="24"/>
      <c r="H5" s="24"/>
      <c r="I5" s="3"/>
    </row>
    <row r="6" spans="1:9" x14ac:dyDescent="0.3">
      <c r="A6" s="7">
        <v>1.0009999999999999</v>
      </c>
      <c r="B6" s="3" t="s">
        <v>57</v>
      </c>
      <c r="C6" s="8"/>
      <c r="D6" s="25">
        <v>1000</v>
      </c>
      <c r="E6" s="6">
        <v>0.15</v>
      </c>
      <c r="F6" s="25">
        <f>D6*E6</f>
        <v>150</v>
      </c>
      <c r="G6" s="25">
        <v>150</v>
      </c>
      <c r="H6" s="26">
        <f>IF(F6=G6,F6)</f>
        <v>150</v>
      </c>
      <c r="I6" s="9" t="s">
        <v>3</v>
      </c>
    </row>
    <row r="7" spans="1:9" ht="15" customHeight="1" x14ac:dyDescent="0.3">
      <c r="A7">
        <f>A6+0.001</f>
        <v>1.0019999999999998</v>
      </c>
      <c r="B7" s="3" t="s">
        <v>58</v>
      </c>
      <c r="C7" s="3"/>
      <c r="D7" s="26"/>
      <c r="E7" s="11"/>
      <c r="F7" s="25">
        <f t="shared" ref="F7:F10" si="0">D7*E7</f>
        <v>0</v>
      </c>
      <c r="G7" s="26"/>
      <c r="H7" s="26">
        <f>IF(F7=G7,F7)</f>
        <v>0</v>
      </c>
      <c r="I7" s="9" t="s">
        <v>3</v>
      </c>
    </row>
    <row r="8" spans="1:9" ht="15" customHeight="1" x14ac:dyDescent="0.3">
      <c r="A8">
        <f t="shared" ref="A8:A10" si="1">A7+0.001</f>
        <v>1.0029999999999997</v>
      </c>
      <c r="B8" s="4" t="s">
        <v>59</v>
      </c>
      <c r="C8" s="3"/>
      <c r="D8" s="25"/>
      <c r="E8" s="11"/>
      <c r="F8" s="25">
        <f t="shared" si="0"/>
        <v>0</v>
      </c>
      <c r="G8" s="25"/>
      <c r="H8" s="26">
        <f t="shared" ref="H8:H10" si="2">IF(F8=G8,F8)</f>
        <v>0</v>
      </c>
      <c r="I8" s="9" t="s">
        <v>3</v>
      </c>
    </row>
    <row r="9" spans="1:9" x14ac:dyDescent="0.3">
      <c r="A9">
        <f t="shared" si="1"/>
        <v>1.0039999999999996</v>
      </c>
      <c r="B9" s="3" t="s">
        <v>60</v>
      </c>
      <c r="C9" s="3"/>
      <c r="D9" s="25"/>
      <c r="E9" s="11"/>
      <c r="F9" s="25">
        <f t="shared" si="0"/>
        <v>0</v>
      </c>
      <c r="G9" s="25"/>
      <c r="H9" s="26">
        <f t="shared" si="2"/>
        <v>0</v>
      </c>
      <c r="I9" s="9" t="s">
        <v>3</v>
      </c>
    </row>
    <row r="10" spans="1:9" x14ac:dyDescent="0.3">
      <c r="A10">
        <f t="shared" si="1"/>
        <v>1.0049999999999994</v>
      </c>
      <c r="B10" s="3" t="s">
        <v>60</v>
      </c>
      <c r="C10" s="3"/>
      <c r="D10" s="25"/>
      <c r="E10" s="11"/>
      <c r="F10" s="25">
        <f t="shared" si="0"/>
        <v>0</v>
      </c>
      <c r="G10" s="25"/>
      <c r="H10" s="26">
        <f t="shared" si="2"/>
        <v>0</v>
      </c>
      <c r="I10" s="9" t="s">
        <v>3</v>
      </c>
    </row>
    <row r="11" spans="1:9" x14ac:dyDescent="0.3">
      <c r="B11" s="3"/>
      <c r="C11" s="3"/>
      <c r="D11" s="27"/>
      <c r="E11" s="32"/>
      <c r="F11" s="27"/>
      <c r="G11" s="27"/>
      <c r="H11" s="25">
        <f>SUM(H6:H10)</f>
        <v>150</v>
      </c>
      <c r="I11" s="3" t="s">
        <v>2</v>
      </c>
    </row>
    <row r="12" spans="1:9" x14ac:dyDescent="0.3">
      <c r="B12" s="2" t="s">
        <v>117</v>
      </c>
      <c r="C12" s="2"/>
      <c r="D12" s="28"/>
      <c r="E12" s="34"/>
      <c r="F12" s="28"/>
      <c r="G12" s="28"/>
      <c r="H12" s="28"/>
      <c r="I12" s="3" t="s">
        <v>2</v>
      </c>
    </row>
    <row r="13" spans="1:9" x14ac:dyDescent="0.3">
      <c r="A13">
        <v>2.0009999999999999</v>
      </c>
      <c r="B13" s="3" t="s">
        <v>61</v>
      </c>
      <c r="C13" s="3"/>
      <c r="D13" s="25">
        <v>500</v>
      </c>
      <c r="E13" s="6">
        <v>0.15</v>
      </c>
      <c r="F13" s="25">
        <f>D13*E13</f>
        <v>75</v>
      </c>
      <c r="G13" s="25">
        <v>75</v>
      </c>
      <c r="H13" s="25">
        <f>IF(F13=G13,F13)</f>
        <v>75</v>
      </c>
      <c r="I13" s="10" t="s">
        <v>3</v>
      </c>
    </row>
    <row r="14" spans="1:9" x14ac:dyDescent="0.3">
      <c r="A14">
        <f>A13+0.001</f>
        <v>2.0019999999999998</v>
      </c>
      <c r="B14" s="3" t="s">
        <v>62</v>
      </c>
      <c r="C14" s="3"/>
      <c r="D14" s="25"/>
      <c r="E14" s="6"/>
      <c r="F14" s="25">
        <f t="shared" ref="F14:F16" si="3">D14*E14</f>
        <v>0</v>
      </c>
      <c r="G14" s="25"/>
      <c r="H14" s="25">
        <f t="shared" ref="H14:H16" si="4">IF(F14=G14,F14)</f>
        <v>0</v>
      </c>
      <c r="I14" s="10" t="s">
        <v>3</v>
      </c>
    </row>
    <row r="15" spans="1:9" x14ac:dyDescent="0.3">
      <c r="A15">
        <f t="shared" ref="A15:A16" si="5">A14+0.001</f>
        <v>2.0029999999999997</v>
      </c>
      <c r="B15" s="4" t="s">
        <v>60</v>
      </c>
      <c r="C15" s="3"/>
      <c r="D15" s="25"/>
      <c r="E15" s="6"/>
      <c r="F15" s="25">
        <f t="shared" si="3"/>
        <v>0</v>
      </c>
      <c r="G15" s="25"/>
      <c r="H15" s="25">
        <f t="shared" si="4"/>
        <v>0</v>
      </c>
      <c r="I15" s="10" t="s">
        <v>3</v>
      </c>
    </row>
    <row r="16" spans="1:9" x14ac:dyDescent="0.3">
      <c r="A16">
        <f t="shared" si="5"/>
        <v>2.0039999999999996</v>
      </c>
      <c r="B16" s="4" t="s">
        <v>60</v>
      </c>
      <c r="C16" s="3"/>
      <c r="D16" s="25"/>
      <c r="E16" s="6"/>
      <c r="F16" s="25">
        <f t="shared" si="3"/>
        <v>0</v>
      </c>
      <c r="G16" s="25"/>
      <c r="H16" s="25">
        <f t="shared" si="4"/>
        <v>0</v>
      </c>
      <c r="I16" s="10" t="s">
        <v>3</v>
      </c>
    </row>
    <row r="17" spans="1:9" x14ac:dyDescent="0.3">
      <c r="B17" s="3"/>
      <c r="C17" s="3"/>
      <c r="D17" s="27"/>
      <c r="E17" s="32"/>
      <c r="F17" s="27"/>
      <c r="G17" s="27"/>
      <c r="H17" s="25">
        <f>SUM(H13:H16)</f>
        <v>75</v>
      </c>
      <c r="I17" s="10" t="s">
        <v>2</v>
      </c>
    </row>
    <row r="18" spans="1:9" x14ac:dyDescent="0.3">
      <c r="B18" s="2" t="s">
        <v>63</v>
      </c>
      <c r="C18" s="2"/>
      <c r="D18" s="28"/>
      <c r="E18" s="34"/>
      <c r="F18" s="28"/>
      <c r="G18" s="28"/>
      <c r="H18" s="28"/>
      <c r="I18" s="10" t="s">
        <v>2</v>
      </c>
    </row>
    <row r="19" spans="1:9" x14ac:dyDescent="0.3">
      <c r="A19">
        <v>3.0009999999999999</v>
      </c>
      <c r="B19" s="3" t="s">
        <v>1</v>
      </c>
      <c r="C19" s="3"/>
      <c r="D19" s="25">
        <v>500</v>
      </c>
      <c r="E19" s="6">
        <v>0.1</v>
      </c>
      <c r="F19" s="25">
        <f>D19*E19</f>
        <v>50</v>
      </c>
      <c r="G19" s="25">
        <v>50</v>
      </c>
      <c r="H19" s="25">
        <f>IF(F19=G19,F19)</f>
        <v>50</v>
      </c>
      <c r="I19" s="10" t="s">
        <v>3</v>
      </c>
    </row>
    <row r="20" spans="1:9" x14ac:dyDescent="0.3">
      <c r="A20">
        <f>A19+0.001</f>
        <v>3.0019999999999998</v>
      </c>
      <c r="B20" s="3" t="s">
        <v>64</v>
      </c>
      <c r="C20" s="3"/>
      <c r="D20" s="25">
        <v>500</v>
      </c>
      <c r="E20" s="6">
        <v>0.05</v>
      </c>
      <c r="F20" s="25">
        <f t="shared" ref="F20:F22" si="6">D20*E20</f>
        <v>25</v>
      </c>
      <c r="G20" s="25">
        <v>25</v>
      </c>
      <c r="H20" s="25">
        <f>IF(F20=G20,F20)</f>
        <v>25</v>
      </c>
      <c r="I20" s="10" t="s">
        <v>3</v>
      </c>
    </row>
    <row r="21" spans="1:9" x14ac:dyDescent="0.3">
      <c r="A21">
        <f t="shared" ref="A21:A22" si="7">A20+0.001</f>
        <v>3.0029999999999997</v>
      </c>
      <c r="B21" s="3" t="s">
        <v>60</v>
      </c>
      <c r="C21" s="3"/>
      <c r="D21" s="25"/>
      <c r="E21" s="6"/>
      <c r="F21" s="25">
        <f t="shared" si="6"/>
        <v>0</v>
      </c>
      <c r="G21" s="25"/>
      <c r="H21" s="25">
        <f t="shared" ref="H21:H22" si="8">IF(F21=G21,F21)</f>
        <v>0</v>
      </c>
      <c r="I21" s="10" t="s">
        <v>3</v>
      </c>
    </row>
    <row r="22" spans="1:9" x14ac:dyDescent="0.3">
      <c r="A22">
        <f t="shared" si="7"/>
        <v>3.0039999999999996</v>
      </c>
      <c r="B22" s="3" t="s">
        <v>60</v>
      </c>
      <c r="C22" s="3"/>
      <c r="D22" s="25"/>
      <c r="E22" s="6"/>
      <c r="F22" s="25">
        <f t="shared" si="6"/>
        <v>0</v>
      </c>
      <c r="G22" s="25"/>
      <c r="H22" s="25">
        <f t="shared" si="8"/>
        <v>0</v>
      </c>
      <c r="I22" s="10" t="s">
        <v>3</v>
      </c>
    </row>
    <row r="23" spans="1:9" x14ac:dyDescent="0.3">
      <c r="B23" s="3"/>
      <c r="C23" s="3"/>
      <c r="D23" s="27"/>
      <c r="E23" s="32"/>
      <c r="F23" s="27"/>
      <c r="G23" s="27"/>
      <c r="H23" s="25">
        <f>SUM(H19:H22)</f>
        <v>75</v>
      </c>
      <c r="I23" s="10" t="s">
        <v>2</v>
      </c>
    </row>
    <row r="24" spans="1:9" x14ac:dyDescent="0.3">
      <c r="B24" s="2" t="s">
        <v>65</v>
      </c>
      <c r="C24" s="2"/>
      <c r="D24" s="28"/>
      <c r="E24" s="34"/>
      <c r="F24" s="28"/>
      <c r="G24" s="28"/>
      <c r="H24" s="28"/>
      <c r="I24" s="10" t="s">
        <v>2</v>
      </c>
    </row>
    <row r="25" spans="1:9" x14ac:dyDescent="0.3">
      <c r="A25">
        <v>4.0010000000000003</v>
      </c>
      <c r="B25" s="3" t="s">
        <v>66</v>
      </c>
      <c r="C25" s="3"/>
      <c r="D25" s="25">
        <v>800</v>
      </c>
      <c r="E25" s="6">
        <v>0.15</v>
      </c>
      <c r="F25" s="25">
        <f>D25*E25</f>
        <v>120</v>
      </c>
      <c r="G25" s="25">
        <v>120</v>
      </c>
      <c r="H25" s="25">
        <f>IF(F25=G25:G25,F25)</f>
        <v>120</v>
      </c>
      <c r="I25" s="10" t="s">
        <v>3</v>
      </c>
    </row>
    <row r="26" spans="1:9" x14ac:dyDescent="0.3">
      <c r="A26">
        <f>A25+0.001</f>
        <v>4.0020000000000007</v>
      </c>
      <c r="B26" s="3" t="s">
        <v>67</v>
      </c>
      <c r="C26" s="3"/>
      <c r="D26" s="25"/>
      <c r="E26" s="6"/>
      <c r="F26" s="25">
        <f t="shared" ref="F26:F29" si="9">D26*E26</f>
        <v>0</v>
      </c>
      <c r="G26" s="25"/>
      <c r="H26" s="25">
        <f t="shared" ref="H26:H29" si="10">IF(F26=G26:G26,F26)</f>
        <v>0</v>
      </c>
      <c r="I26" s="10" t="s">
        <v>3</v>
      </c>
    </row>
    <row r="27" spans="1:9" x14ac:dyDescent="0.3">
      <c r="A27">
        <f t="shared" ref="A27:A29" si="11">A26+0.001</f>
        <v>4.003000000000001</v>
      </c>
      <c r="B27" s="4" t="s">
        <v>68</v>
      </c>
      <c r="C27" s="3"/>
      <c r="D27" s="25"/>
      <c r="E27" s="6"/>
      <c r="F27" s="25">
        <f t="shared" si="9"/>
        <v>0</v>
      </c>
      <c r="G27" s="25"/>
      <c r="H27" s="25">
        <f t="shared" si="10"/>
        <v>0</v>
      </c>
      <c r="I27" s="10" t="s">
        <v>3</v>
      </c>
    </row>
    <row r="28" spans="1:9" x14ac:dyDescent="0.3">
      <c r="A28">
        <f t="shared" si="11"/>
        <v>4.0040000000000013</v>
      </c>
      <c r="B28" s="3" t="s">
        <v>60</v>
      </c>
      <c r="C28" s="3"/>
      <c r="D28" s="25"/>
      <c r="E28" s="6"/>
      <c r="F28" s="25">
        <f t="shared" si="9"/>
        <v>0</v>
      </c>
      <c r="G28" s="25"/>
      <c r="H28" s="25">
        <f t="shared" si="10"/>
        <v>0</v>
      </c>
      <c r="I28" s="10" t="s">
        <v>3</v>
      </c>
    </row>
    <row r="29" spans="1:9" x14ac:dyDescent="0.3">
      <c r="A29">
        <f t="shared" si="11"/>
        <v>4.0050000000000017</v>
      </c>
      <c r="B29" s="3" t="s">
        <v>60</v>
      </c>
      <c r="C29" s="3"/>
      <c r="D29" s="25"/>
      <c r="E29" s="6"/>
      <c r="F29" s="25">
        <f t="shared" si="9"/>
        <v>0</v>
      </c>
      <c r="G29" s="25"/>
      <c r="H29" s="25">
        <f t="shared" si="10"/>
        <v>0</v>
      </c>
      <c r="I29" s="10" t="s">
        <v>3</v>
      </c>
    </row>
    <row r="30" spans="1:9" x14ac:dyDescent="0.3">
      <c r="B30" s="3"/>
      <c r="C30" s="3"/>
      <c r="D30" s="27"/>
      <c r="E30" s="32"/>
      <c r="F30" s="27"/>
      <c r="G30" s="27"/>
      <c r="H30" s="25">
        <f>SUM(H25:H29)</f>
        <v>120</v>
      </c>
      <c r="I30" s="10" t="s">
        <v>2</v>
      </c>
    </row>
    <row r="31" spans="1:9" x14ac:dyDescent="0.3">
      <c r="B31" s="2" t="s">
        <v>69</v>
      </c>
      <c r="C31" s="2"/>
      <c r="D31" s="28"/>
      <c r="E31" s="34"/>
      <c r="F31" s="28"/>
      <c r="G31" s="28"/>
      <c r="H31" s="28"/>
      <c r="I31" s="10" t="s">
        <v>2</v>
      </c>
    </row>
    <row r="32" spans="1:9" x14ac:dyDescent="0.3">
      <c r="A32">
        <v>5.0010000000000003</v>
      </c>
      <c r="B32" s="3" t="s">
        <v>70</v>
      </c>
      <c r="C32" s="3"/>
      <c r="D32" s="25">
        <v>1000</v>
      </c>
      <c r="E32" s="6">
        <v>0.15</v>
      </c>
      <c r="F32" s="25">
        <f>D32*E32</f>
        <v>150</v>
      </c>
      <c r="G32" s="25">
        <v>150</v>
      </c>
      <c r="H32" s="25">
        <f>IF(F32=G32,F32)</f>
        <v>150</v>
      </c>
      <c r="I32" s="10" t="s">
        <v>3</v>
      </c>
    </row>
    <row r="33" spans="1:9" x14ac:dyDescent="0.3">
      <c r="A33">
        <f>A32+0.001</f>
        <v>5.0020000000000007</v>
      </c>
      <c r="B33" s="3" t="s">
        <v>71</v>
      </c>
      <c r="C33" s="3"/>
      <c r="D33" s="25"/>
      <c r="E33" s="6"/>
      <c r="F33" s="25">
        <f t="shared" ref="F33:F36" si="12">D33*E33</f>
        <v>0</v>
      </c>
      <c r="G33" s="25"/>
      <c r="H33" s="25">
        <f t="shared" ref="H33:H36" si="13">IF(F33=G33,F33)</f>
        <v>0</v>
      </c>
      <c r="I33" s="10" t="s">
        <v>3</v>
      </c>
    </row>
    <row r="34" spans="1:9" x14ac:dyDescent="0.3">
      <c r="A34">
        <f t="shared" ref="A34:A36" si="14">A33+0.001</f>
        <v>5.003000000000001</v>
      </c>
      <c r="B34" s="4" t="s">
        <v>72</v>
      </c>
      <c r="C34" s="3"/>
      <c r="D34" s="25"/>
      <c r="E34" s="6"/>
      <c r="F34" s="25">
        <f t="shared" si="12"/>
        <v>0</v>
      </c>
      <c r="G34" s="25"/>
      <c r="H34" s="25">
        <f t="shared" si="13"/>
        <v>0</v>
      </c>
      <c r="I34" s="10" t="s">
        <v>3</v>
      </c>
    </row>
    <row r="35" spans="1:9" x14ac:dyDescent="0.3">
      <c r="A35">
        <f t="shared" si="14"/>
        <v>5.0040000000000013</v>
      </c>
      <c r="B35" s="3" t="s">
        <v>60</v>
      </c>
      <c r="C35" s="3"/>
      <c r="D35" s="25"/>
      <c r="E35" s="6"/>
      <c r="F35" s="25">
        <f t="shared" si="12"/>
        <v>0</v>
      </c>
      <c r="G35" s="25"/>
      <c r="H35" s="25">
        <f t="shared" si="13"/>
        <v>0</v>
      </c>
      <c r="I35" s="10" t="s">
        <v>3</v>
      </c>
    </row>
    <row r="36" spans="1:9" x14ac:dyDescent="0.3">
      <c r="A36">
        <f t="shared" si="14"/>
        <v>5.0050000000000017</v>
      </c>
      <c r="B36" s="3" t="s">
        <v>60</v>
      </c>
      <c r="C36" s="3"/>
      <c r="D36" s="25"/>
      <c r="E36" s="6"/>
      <c r="F36" s="25">
        <f t="shared" si="12"/>
        <v>0</v>
      </c>
      <c r="G36" s="25"/>
      <c r="H36" s="25">
        <f t="shared" si="13"/>
        <v>0</v>
      </c>
      <c r="I36" s="10" t="s">
        <v>3</v>
      </c>
    </row>
    <row r="37" spans="1:9" x14ac:dyDescent="0.3">
      <c r="B37" s="3"/>
      <c r="C37" s="3"/>
      <c r="D37" s="27"/>
      <c r="E37" s="32"/>
      <c r="F37" s="27"/>
      <c r="G37" s="27"/>
      <c r="H37" s="25">
        <f>SUM(H32:H36)</f>
        <v>150</v>
      </c>
      <c r="I37" s="10" t="s">
        <v>2</v>
      </c>
    </row>
    <row r="38" spans="1:9" x14ac:dyDescent="0.3">
      <c r="B38" s="2" t="s">
        <v>73</v>
      </c>
      <c r="C38" s="2"/>
      <c r="D38" s="28"/>
      <c r="E38" s="34"/>
      <c r="F38" s="28"/>
      <c r="G38" s="28"/>
      <c r="H38" s="28"/>
      <c r="I38" s="10" t="s">
        <v>2</v>
      </c>
    </row>
    <row r="39" spans="1:9" x14ac:dyDescent="0.3">
      <c r="A39">
        <v>6.0010000000000003</v>
      </c>
      <c r="B39" s="3" t="s">
        <v>74</v>
      </c>
      <c r="C39" s="3"/>
      <c r="D39" s="25">
        <v>1000</v>
      </c>
      <c r="E39" s="6">
        <v>0.15</v>
      </c>
      <c r="F39" s="25">
        <f>D39*E39</f>
        <v>150</v>
      </c>
      <c r="G39" s="25">
        <v>150</v>
      </c>
      <c r="H39" s="25">
        <f>IF(F39=G39,F39)</f>
        <v>150</v>
      </c>
      <c r="I39" s="10" t="s">
        <v>3</v>
      </c>
    </row>
    <row r="40" spans="1:9" x14ac:dyDescent="0.3">
      <c r="A40">
        <f>A39+0.001</f>
        <v>6.0020000000000007</v>
      </c>
      <c r="B40" s="3" t="s">
        <v>75</v>
      </c>
      <c r="C40" s="3"/>
      <c r="D40" s="25"/>
      <c r="E40" s="6"/>
      <c r="F40" s="25">
        <f t="shared" ref="F40:F42" si="15">D40*E40</f>
        <v>0</v>
      </c>
      <c r="G40" s="25"/>
      <c r="H40" s="25">
        <f t="shared" ref="H40:H42" si="16">IF(F40=G40,F40)</f>
        <v>0</v>
      </c>
      <c r="I40" s="10" t="s">
        <v>3</v>
      </c>
    </row>
    <row r="41" spans="1:9" x14ac:dyDescent="0.3">
      <c r="A41">
        <f t="shared" ref="A41:A42" si="17">A40+0.001</f>
        <v>6.003000000000001</v>
      </c>
      <c r="B41" s="4" t="s">
        <v>60</v>
      </c>
      <c r="C41" s="3"/>
      <c r="D41" s="25"/>
      <c r="E41" s="6"/>
      <c r="F41" s="25">
        <f t="shared" si="15"/>
        <v>0</v>
      </c>
      <c r="G41" s="25"/>
      <c r="H41" s="25">
        <f t="shared" si="16"/>
        <v>0</v>
      </c>
      <c r="I41" s="10" t="s">
        <v>3</v>
      </c>
    </row>
    <row r="42" spans="1:9" x14ac:dyDescent="0.3">
      <c r="A42">
        <f t="shared" si="17"/>
        <v>6.0040000000000013</v>
      </c>
      <c r="B42" s="3" t="s">
        <v>60</v>
      </c>
      <c r="C42" s="3"/>
      <c r="D42" s="25"/>
      <c r="E42" s="6"/>
      <c r="F42" s="25">
        <f t="shared" si="15"/>
        <v>0</v>
      </c>
      <c r="G42" s="25"/>
      <c r="H42" s="25">
        <f t="shared" si="16"/>
        <v>0</v>
      </c>
      <c r="I42" s="10" t="s">
        <v>3</v>
      </c>
    </row>
    <row r="43" spans="1:9" x14ac:dyDescent="0.3">
      <c r="B43" s="3"/>
      <c r="C43" s="3"/>
      <c r="D43" s="27"/>
      <c r="E43" s="32"/>
      <c r="F43" s="27"/>
      <c r="G43" s="27"/>
      <c r="H43" s="25">
        <f>SUM(H39:H42)</f>
        <v>150</v>
      </c>
      <c r="I43" s="10"/>
    </row>
    <row r="44" spans="1:9" x14ac:dyDescent="0.3">
      <c r="B44" s="2" t="s">
        <v>76</v>
      </c>
      <c r="C44" s="2"/>
      <c r="D44" s="28"/>
      <c r="E44" s="34"/>
      <c r="F44" s="28"/>
      <c r="G44" s="28"/>
      <c r="H44" s="28"/>
      <c r="I44" s="10"/>
    </row>
    <row r="45" spans="1:9" x14ac:dyDescent="0.3">
      <c r="A45">
        <v>7.0010000000000003</v>
      </c>
      <c r="B45" s="3" t="s">
        <v>77</v>
      </c>
      <c r="C45" s="3"/>
      <c r="D45" s="25">
        <v>100</v>
      </c>
      <c r="E45" s="6">
        <v>0.15</v>
      </c>
      <c r="F45" s="25">
        <f>D45*E45</f>
        <v>15</v>
      </c>
      <c r="G45" s="25">
        <v>15</v>
      </c>
      <c r="H45" s="25">
        <f>IF(F45=G45,F45)</f>
        <v>15</v>
      </c>
      <c r="I45" s="10" t="s">
        <v>3</v>
      </c>
    </row>
    <row r="46" spans="1:9" x14ac:dyDescent="0.3">
      <c r="A46">
        <f>A45+0.001</f>
        <v>7.0020000000000007</v>
      </c>
      <c r="B46" s="3" t="s">
        <v>78</v>
      </c>
      <c r="C46" s="3"/>
      <c r="D46" s="25"/>
      <c r="E46" s="6"/>
      <c r="F46" s="25">
        <f t="shared" ref="F46:F49" si="18">D46*E46</f>
        <v>0</v>
      </c>
      <c r="G46" s="25"/>
      <c r="H46" s="25">
        <f t="shared" ref="H46:H49" si="19">IF(F46=G46,F46)</f>
        <v>0</v>
      </c>
      <c r="I46" s="10" t="s">
        <v>3</v>
      </c>
    </row>
    <row r="47" spans="1:9" ht="31.2" x14ac:dyDescent="0.3">
      <c r="A47">
        <f t="shared" ref="A47:A49" si="20">A46+0.001</f>
        <v>7.003000000000001</v>
      </c>
      <c r="B47" s="4" t="s">
        <v>79</v>
      </c>
      <c r="C47" s="3"/>
      <c r="D47" s="25"/>
      <c r="E47" s="6"/>
      <c r="F47" s="25">
        <f t="shared" si="18"/>
        <v>0</v>
      </c>
      <c r="G47" s="25"/>
      <c r="H47" s="25">
        <f t="shared" si="19"/>
        <v>0</v>
      </c>
      <c r="I47" s="10" t="s">
        <v>3</v>
      </c>
    </row>
    <row r="48" spans="1:9" x14ac:dyDescent="0.3">
      <c r="A48">
        <f t="shared" si="20"/>
        <v>7.0040000000000013</v>
      </c>
      <c r="B48" s="3" t="s">
        <v>60</v>
      </c>
      <c r="C48" s="3"/>
      <c r="D48" s="25"/>
      <c r="E48" s="6"/>
      <c r="F48" s="25">
        <f t="shared" si="18"/>
        <v>0</v>
      </c>
      <c r="G48" s="25"/>
      <c r="H48" s="25">
        <f t="shared" si="19"/>
        <v>0</v>
      </c>
      <c r="I48" s="10" t="s">
        <v>3</v>
      </c>
    </row>
    <row r="49" spans="1:9" x14ac:dyDescent="0.3">
      <c r="A49">
        <f t="shared" si="20"/>
        <v>7.0050000000000017</v>
      </c>
      <c r="B49" s="3" t="s">
        <v>60</v>
      </c>
      <c r="C49" s="3"/>
      <c r="D49" s="25"/>
      <c r="E49" s="6"/>
      <c r="F49" s="25">
        <f t="shared" si="18"/>
        <v>0</v>
      </c>
      <c r="G49" s="25"/>
      <c r="H49" s="25">
        <f t="shared" si="19"/>
        <v>0</v>
      </c>
      <c r="I49" s="10" t="s">
        <v>3</v>
      </c>
    </row>
    <row r="50" spans="1:9" x14ac:dyDescent="0.3">
      <c r="B50" s="3"/>
      <c r="C50" s="3"/>
      <c r="D50" s="27"/>
      <c r="E50" s="32"/>
      <c r="F50" s="27"/>
      <c r="G50" s="27"/>
      <c r="H50" s="25">
        <f>SUM(H45:H49)</f>
        <v>15</v>
      </c>
      <c r="I50" s="10"/>
    </row>
    <row r="51" spans="1:9" x14ac:dyDescent="0.3">
      <c r="B51" s="2" t="s">
        <v>80</v>
      </c>
      <c r="C51" s="2"/>
      <c r="D51" s="28"/>
      <c r="E51" s="34"/>
      <c r="F51" s="28"/>
      <c r="G51" s="28"/>
      <c r="H51" s="28"/>
      <c r="I51" s="10" t="s">
        <v>2</v>
      </c>
    </row>
    <row r="52" spans="1:9" x14ac:dyDescent="0.3">
      <c r="A52">
        <v>8.0009999999999994</v>
      </c>
      <c r="B52" s="3" t="s">
        <v>81</v>
      </c>
      <c r="C52" s="3"/>
      <c r="D52" s="25">
        <v>100</v>
      </c>
      <c r="E52" s="6">
        <v>0.15</v>
      </c>
      <c r="F52" s="25">
        <f>D52*E52</f>
        <v>15</v>
      </c>
      <c r="G52" s="25">
        <v>15</v>
      </c>
      <c r="H52" s="25">
        <f>IF(F52=G52,F52)</f>
        <v>15</v>
      </c>
      <c r="I52" s="10" t="s">
        <v>3</v>
      </c>
    </row>
    <row r="53" spans="1:9" x14ac:dyDescent="0.3">
      <c r="A53">
        <f>A52+0.001</f>
        <v>8.0019999999999989</v>
      </c>
      <c r="B53" s="3" t="s">
        <v>82</v>
      </c>
      <c r="C53" s="3"/>
      <c r="D53" s="25"/>
      <c r="E53" s="6"/>
      <c r="F53" s="25">
        <f t="shared" ref="F53:F56" si="21">D53*E53</f>
        <v>0</v>
      </c>
      <c r="G53" s="25"/>
      <c r="H53" s="25">
        <f t="shared" ref="H53:H56" si="22">IF(F53=G53,F53)</f>
        <v>0</v>
      </c>
      <c r="I53" s="10" t="s">
        <v>3</v>
      </c>
    </row>
    <row r="54" spans="1:9" x14ac:dyDescent="0.3">
      <c r="A54">
        <f t="shared" ref="A54:A56" si="23">A53+0.001</f>
        <v>8.0029999999999983</v>
      </c>
      <c r="B54" s="4" t="s">
        <v>83</v>
      </c>
      <c r="C54" s="3"/>
      <c r="D54" s="25"/>
      <c r="E54" s="6"/>
      <c r="F54" s="25">
        <f t="shared" si="21"/>
        <v>0</v>
      </c>
      <c r="G54" s="25"/>
      <c r="H54" s="25">
        <f t="shared" si="22"/>
        <v>0</v>
      </c>
      <c r="I54" s="10" t="s">
        <v>3</v>
      </c>
    </row>
    <row r="55" spans="1:9" x14ac:dyDescent="0.3">
      <c r="A55">
        <f t="shared" si="23"/>
        <v>8.0039999999999978</v>
      </c>
      <c r="B55" s="3" t="s">
        <v>60</v>
      </c>
      <c r="C55" s="3"/>
      <c r="D55" s="25"/>
      <c r="E55" s="6"/>
      <c r="F55" s="25">
        <f t="shared" si="21"/>
        <v>0</v>
      </c>
      <c r="G55" s="25"/>
      <c r="H55" s="25">
        <f t="shared" si="22"/>
        <v>0</v>
      </c>
      <c r="I55" s="10" t="s">
        <v>3</v>
      </c>
    </row>
    <row r="56" spans="1:9" x14ac:dyDescent="0.3">
      <c r="A56">
        <f t="shared" si="23"/>
        <v>8.0049999999999972</v>
      </c>
      <c r="B56" s="3" t="s">
        <v>60</v>
      </c>
      <c r="C56" s="3"/>
      <c r="D56" s="25"/>
      <c r="E56" s="6"/>
      <c r="F56" s="25">
        <f t="shared" si="21"/>
        <v>0</v>
      </c>
      <c r="G56" s="25"/>
      <c r="H56" s="25">
        <f t="shared" si="22"/>
        <v>0</v>
      </c>
      <c r="I56" s="10" t="s">
        <v>3</v>
      </c>
    </row>
    <row r="57" spans="1:9" x14ac:dyDescent="0.3">
      <c r="B57" s="3"/>
      <c r="C57" s="3"/>
      <c r="D57" s="27"/>
      <c r="E57" s="32"/>
      <c r="F57" s="27"/>
      <c r="G57" s="27"/>
      <c r="H57" s="25">
        <f>SUM(H52:H56)</f>
        <v>15</v>
      </c>
      <c r="I57" s="10" t="s">
        <v>2</v>
      </c>
    </row>
    <row r="58" spans="1:9" x14ac:dyDescent="0.3">
      <c r="B58" s="2" t="s">
        <v>84</v>
      </c>
      <c r="C58" s="2"/>
      <c r="D58" s="28"/>
      <c r="E58" s="34"/>
      <c r="F58" s="28"/>
      <c r="G58" s="28"/>
      <c r="H58" s="28"/>
      <c r="I58" s="10" t="s">
        <v>2</v>
      </c>
    </row>
    <row r="59" spans="1:9" x14ac:dyDescent="0.3">
      <c r="A59">
        <v>9.0009999999999994</v>
      </c>
      <c r="B59" s="3" t="s">
        <v>85</v>
      </c>
      <c r="C59" s="3"/>
      <c r="D59" s="25">
        <v>100</v>
      </c>
      <c r="E59" s="6">
        <v>0.15</v>
      </c>
      <c r="F59" s="25">
        <f>D59*E59</f>
        <v>15</v>
      </c>
      <c r="G59" s="25">
        <v>15</v>
      </c>
      <c r="H59" s="25">
        <f>IF(F59=G59,F59)</f>
        <v>15</v>
      </c>
      <c r="I59" s="10" t="s">
        <v>3</v>
      </c>
    </row>
    <row r="60" spans="1:9" x14ac:dyDescent="0.3">
      <c r="A60">
        <f>A59+0.001</f>
        <v>9.0019999999999989</v>
      </c>
      <c r="B60" s="3" t="s">
        <v>86</v>
      </c>
      <c r="C60" s="3"/>
      <c r="D60" s="25"/>
      <c r="E60" s="6"/>
      <c r="F60" s="25">
        <f t="shared" ref="F60:F62" si="24">D60*E60</f>
        <v>0</v>
      </c>
      <c r="G60" s="25"/>
      <c r="H60" s="25">
        <f t="shared" ref="H60:H62" si="25">IF(F60=G60,F60)</f>
        <v>0</v>
      </c>
      <c r="I60" s="10" t="s">
        <v>3</v>
      </c>
    </row>
    <row r="61" spans="1:9" x14ac:dyDescent="0.3">
      <c r="A61">
        <f t="shared" ref="A61:A62" si="26">A60+0.001</f>
        <v>9.0029999999999983</v>
      </c>
      <c r="B61" s="3" t="s">
        <v>60</v>
      </c>
      <c r="C61" s="3"/>
      <c r="D61" s="25"/>
      <c r="E61" s="6"/>
      <c r="F61" s="25">
        <f t="shared" si="24"/>
        <v>0</v>
      </c>
      <c r="G61" s="25"/>
      <c r="H61" s="25">
        <f t="shared" si="25"/>
        <v>0</v>
      </c>
      <c r="I61" s="10" t="s">
        <v>3</v>
      </c>
    </row>
    <row r="62" spans="1:9" x14ac:dyDescent="0.3">
      <c r="A62">
        <f t="shared" si="26"/>
        <v>9.0039999999999978</v>
      </c>
      <c r="B62" s="3" t="s">
        <v>60</v>
      </c>
      <c r="C62" s="3"/>
      <c r="D62" s="25"/>
      <c r="E62" s="6"/>
      <c r="F62" s="25">
        <f t="shared" si="24"/>
        <v>0</v>
      </c>
      <c r="G62" s="25"/>
      <c r="H62" s="25">
        <f t="shared" si="25"/>
        <v>0</v>
      </c>
      <c r="I62" s="10" t="s">
        <v>3</v>
      </c>
    </row>
    <row r="63" spans="1:9" x14ac:dyDescent="0.3">
      <c r="B63" s="3"/>
      <c r="C63" s="3"/>
      <c r="D63" s="27"/>
      <c r="E63" s="32"/>
      <c r="F63" s="27"/>
      <c r="G63" s="27"/>
      <c r="H63" s="25">
        <f>SUM(H59:H62)</f>
        <v>15</v>
      </c>
      <c r="I63" s="10"/>
    </row>
    <row r="64" spans="1:9" x14ac:dyDescent="0.3">
      <c r="B64" s="2" t="s">
        <v>87</v>
      </c>
      <c r="C64" s="2"/>
      <c r="D64" s="28"/>
      <c r="E64" s="34"/>
      <c r="F64" s="28"/>
      <c r="G64" s="28"/>
      <c r="H64" s="28"/>
      <c r="I64" s="10"/>
    </row>
    <row r="65" spans="1:9" x14ac:dyDescent="0.3">
      <c r="A65">
        <v>10.000999999999999</v>
      </c>
      <c r="B65" s="3" t="s">
        <v>88</v>
      </c>
      <c r="C65" s="3"/>
      <c r="D65" s="25">
        <v>100</v>
      </c>
      <c r="E65" s="6">
        <v>0.15</v>
      </c>
      <c r="F65" s="25">
        <f>D65*E65</f>
        <v>15</v>
      </c>
      <c r="G65" s="25">
        <v>15</v>
      </c>
      <c r="H65" s="25">
        <f>IF(F65=G65,F65)</f>
        <v>15</v>
      </c>
      <c r="I65" s="10" t="s">
        <v>3</v>
      </c>
    </row>
    <row r="66" spans="1:9" x14ac:dyDescent="0.3">
      <c r="A66">
        <f>A65+0.001</f>
        <v>10.001999999999999</v>
      </c>
      <c r="B66" s="3" t="s">
        <v>89</v>
      </c>
      <c r="C66" s="3"/>
      <c r="D66" s="25"/>
      <c r="E66" s="6"/>
      <c r="F66" s="25">
        <f t="shared" ref="F66:F68" si="27">D66*E66</f>
        <v>0</v>
      </c>
      <c r="G66" s="25"/>
      <c r="H66" s="25">
        <f t="shared" ref="H66:H68" si="28">IF(F66=G66,F66)</f>
        <v>0</v>
      </c>
      <c r="I66" s="10" t="s">
        <v>3</v>
      </c>
    </row>
    <row r="67" spans="1:9" x14ac:dyDescent="0.3">
      <c r="A67">
        <f t="shared" ref="A67:A68" si="29">A66+0.001</f>
        <v>10.002999999999998</v>
      </c>
      <c r="B67" s="3" t="s">
        <v>60</v>
      </c>
      <c r="C67" s="3"/>
      <c r="D67" s="25"/>
      <c r="E67" s="6"/>
      <c r="F67" s="25">
        <f t="shared" si="27"/>
        <v>0</v>
      </c>
      <c r="G67" s="25"/>
      <c r="H67" s="25">
        <f t="shared" si="28"/>
        <v>0</v>
      </c>
      <c r="I67" s="10" t="s">
        <v>3</v>
      </c>
    </row>
    <row r="68" spans="1:9" x14ac:dyDescent="0.3">
      <c r="A68">
        <f t="shared" si="29"/>
        <v>10.003999999999998</v>
      </c>
      <c r="B68" s="3" t="s">
        <v>60</v>
      </c>
      <c r="C68" s="3"/>
      <c r="D68" s="25"/>
      <c r="E68" s="6"/>
      <c r="F68" s="25">
        <f t="shared" si="27"/>
        <v>0</v>
      </c>
      <c r="G68" s="25"/>
      <c r="H68" s="25">
        <f t="shared" si="28"/>
        <v>0</v>
      </c>
      <c r="I68" s="10" t="s">
        <v>3</v>
      </c>
    </row>
    <row r="69" spans="1:9" x14ac:dyDescent="0.3">
      <c r="B69" s="3"/>
      <c r="C69" s="3"/>
      <c r="D69" s="27"/>
      <c r="E69" s="32"/>
      <c r="F69" s="27"/>
      <c r="G69" s="27"/>
      <c r="H69" s="25">
        <f>SUM(H65:H68)</f>
        <v>15</v>
      </c>
      <c r="I69" s="10"/>
    </row>
    <row r="70" spans="1:9" x14ac:dyDescent="0.3">
      <c r="B70" s="2" t="s">
        <v>90</v>
      </c>
      <c r="C70" s="2"/>
      <c r="D70" s="28"/>
      <c r="E70" s="34"/>
      <c r="F70" s="28"/>
      <c r="G70" s="28"/>
      <c r="H70" s="28"/>
      <c r="I70" s="10" t="s">
        <v>2</v>
      </c>
    </row>
    <row r="71" spans="1:9" x14ac:dyDescent="0.3">
      <c r="A71">
        <v>11.000999999999999</v>
      </c>
      <c r="B71" s="3" t="s">
        <v>91</v>
      </c>
      <c r="C71" s="3"/>
      <c r="D71" s="25">
        <v>100</v>
      </c>
      <c r="E71" s="6">
        <v>0.15</v>
      </c>
      <c r="F71" s="25">
        <f>D71*E71</f>
        <v>15</v>
      </c>
      <c r="G71" s="25">
        <v>15</v>
      </c>
      <c r="H71" s="25">
        <f>IF(F71=G71,F71)</f>
        <v>15</v>
      </c>
      <c r="I71" s="10" t="s">
        <v>3</v>
      </c>
    </row>
    <row r="72" spans="1:9" x14ac:dyDescent="0.3">
      <c r="A72">
        <f>A71+0.001</f>
        <v>11.001999999999999</v>
      </c>
      <c r="B72" s="3" t="s">
        <v>92</v>
      </c>
      <c r="C72" s="3"/>
      <c r="D72" s="25"/>
      <c r="E72" s="6"/>
      <c r="F72" s="25">
        <f t="shared" ref="F72:F75" si="30">D72*E72</f>
        <v>0</v>
      </c>
      <c r="G72" s="25"/>
      <c r="H72" s="25">
        <f t="shared" ref="H72:H75" si="31">IF(F72=G72,F72)</f>
        <v>0</v>
      </c>
      <c r="I72" s="10" t="s">
        <v>3</v>
      </c>
    </row>
    <row r="73" spans="1:9" x14ac:dyDescent="0.3">
      <c r="A73">
        <f t="shared" ref="A73" si="32">A72+0.001</f>
        <v>11.002999999999998</v>
      </c>
      <c r="B73" s="4" t="s">
        <v>93</v>
      </c>
      <c r="C73" s="3"/>
      <c r="D73" s="25"/>
      <c r="E73" s="6"/>
      <c r="F73" s="25">
        <f t="shared" si="30"/>
        <v>0</v>
      </c>
      <c r="G73" s="25"/>
      <c r="H73" s="25">
        <f t="shared" si="31"/>
        <v>0</v>
      </c>
      <c r="I73" s="10" t="s">
        <v>3</v>
      </c>
    </row>
    <row r="74" spans="1:9" x14ac:dyDescent="0.3">
      <c r="A74">
        <f>A73+0.001</f>
        <v>11.003999999999998</v>
      </c>
      <c r="B74" s="3" t="s">
        <v>94</v>
      </c>
      <c r="C74" s="3"/>
      <c r="D74" s="25"/>
      <c r="E74" s="6"/>
      <c r="F74" s="25"/>
      <c r="G74" s="25"/>
      <c r="H74" s="25"/>
      <c r="I74" s="10"/>
    </row>
    <row r="75" spans="1:9" x14ac:dyDescent="0.3">
      <c r="A75">
        <f>A74+0.001</f>
        <v>11.004999999999997</v>
      </c>
      <c r="B75" s="3" t="s">
        <v>95</v>
      </c>
      <c r="C75" s="3"/>
      <c r="D75" s="25"/>
      <c r="E75" s="6"/>
      <c r="F75" s="25">
        <f t="shared" si="30"/>
        <v>0</v>
      </c>
      <c r="G75" s="25"/>
      <c r="H75" s="25">
        <f t="shared" si="31"/>
        <v>0</v>
      </c>
      <c r="I75" s="10" t="s">
        <v>3</v>
      </c>
    </row>
    <row r="76" spans="1:9" x14ac:dyDescent="0.3">
      <c r="B76" s="3"/>
      <c r="C76" s="3"/>
      <c r="D76" s="27"/>
      <c r="E76" s="32"/>
      <c r="F76" s="27"/>
      <c r="G76" s="27"/>
      <c r="H76" s="25">
        <f>SUM(H71:H75)</f>
        <v>15</v>
      </c>
      <c r="I76" s="10"/>
    </row>
    <row r="77" spans="1:9" x14ac:dyDescent="0.3">
      <c r="B77" s="2" t="s">
        <v>96</v>
      </c>
      <c r="C77" s="2"/>
      <c r="D77" s="28"/>
      <c r="E77" s="34"/>
      <c r="F77" s="28"/>
      <c r="G77" s="28"/>
      <c r="H77" s="28"/>
      <c r="I77" s="10"/>
    </row>
    <row r="78" spans="1:9" x14ac:dyDescent="0.3">
      <c r="A78">
        <v>12.000999999999999</v>
      </c>
      <c r="B78" s="3" t="s">
        <v>97</v>
      </c>
      <c r="C78" s="3"/>
      <c r="D78" s="25">
        <v>100</v>
      </c>
      <c r="E78" s="6">
        <v>0.15</v>
      </c>
      <c r="F78" s="25">
        <f>D78*E78</f>
        <v>15</v>
      </c>
      <c r="G78" s="25">
        <v>15</v>
      </c>
      <c r="H78" s="25">
        <f>IF(F78=G78,F78)</f>
        <v>15</v>
      </c>
      <c r="I78" s="10" t="s">
        <v>3</v>
      </c>
    </row>
    <row r="79" spans="1:9" x14ac:dyDescent="0.3">
      <c r="A79">
        <f>A78+0.001</f>
        <v>12.001999999999999</v>
      </c>
      <c r="B79" s="3" t="s">
        <v>98</v>
      </c>
      <c r="C79" s="3"/>
      <c r="D79" s="25"/>
      <c r="E79" s="6"/>
      <c r="F79" s="25">
        <f t="shared" ref="F79:F83" si="33">D79*E79</f>
        <v>0</v>
      </c>
      <c r="G79" s="25"/>
      <c r="H79" s="25">
        <f t="shared" ref="H79:H83" si="34">IF(F79=G79,F79)</f>
        <v>0</v>
      </c>
      <c r="I79" s="10" t="s">
        <v>3</v>
      </c>
    </row>
    <row r="80" spans="1:9" x14ac:dyDescent="0.3">
      <c r="A80">
        <f t="shared" ref="A80:A83" si="35">A79+0.001</f>
        <v>12.002999999999998</v>
      </c>
      <c r="B80" s="4" t="s">
        <v>99</v>
      </c>
      <c r="C80" s="3"/>
      <c r="D80" s="25"/>
      <c r="E80" s="6"/>
      <c r="F80" s="25">
        <f t="shared" si="33"/>
        <v>0</v>
      </c>
      <c r="G80" s="25"/>
      <c r="H80" s="25">
        <f t="shared" si="34"/>
        <v>0</v>
      </c>
      <c r="I80" s="10" t="s">
        <v>3</v>
      </c>
    </row>
    <row r="81" spans="1:9" x14ac:dyDescent="0.3">
      <c r="A81">
        <f t="shared" si="35"/>
        <v>12.003999999999998</v>
      </c>
      <c r="B81" s="3" t="s">
        <v>100</v>
      </c>
      <c r="C81" s="3"/>
      <c r="D81" s="25"/>
      <c r="E81" s="6"/>
      <c r="F81" s="25">
        <f t="shared" si="33"/>
        <v>0</v>
      </c>
      <c r="G81" s="25"/>
      <c r="H81" s="25">
        <f t="shared" si="34"/>
        <v>0</v>
      </c>
      <c r="I81" s="10" t="s">
        <v>3</v>
      </c>
    </row>
    <row r="82" spans="1:9" x14ac:dyDescent="0.3">
      <c r="A82">
        <f t="shared" si="35"/>
        <v>12.004999999999997</v>
      </c>
      <c r="B82" s="3" t="s">
        <v>60</v>
      </c>
      <c r="C82" s="3"/>
      <c r="D82" s="25"/>
      <c r="E82" s="6"/>
      <c r="F82" s="25">
        <f t="shared" si="33"/>
        <v>0</v>
      </c>
      <c r="G82" s="25"/>
      <c r="H82" s="25">
        <f t="shared" si="34"/>
        <v>0</v>
      </c>
      <c r="I82" s="10" t="s">
        <v>3</v>
      </c>
    </row>
    <row r="83" spans="1:9" x14ac:dyDescent="0.3">
      <c r="A83">
        <f t="shared" si="35"/>
        <v>12.005999999999997</v>
      </c>
      <c r="B83" s="3" t="s">
        <v>60</v>
      </c>
      <c r="C83" s="3"/>
      <c r="D83" s="25"/>
      <c r="E83" s="6"/>
      <c r="F83" s="25">
        <f t="shared" si="33"/>
        <v>0</v>
      </c>
      <c r="G83" s="25"/>
      <c r="H83" s="25">
        <f t="shared" si="34"/>
        <v>0</v>
      </c>
      <c r="I83" s="10" t="s">
        <v>3</v>
      </c>
    </row>
    <row r="84" spans="1:9" x14ac:dyDescent="0.3">
      <c r="B84" s="3"/>
      <c r="C84" s="3"/>
      <c r="D84" s="27"/>
      <c r="E84" s="32"/>
      <c r="F84" s="27"/>
      <c r="G84" s="27"/>
      <c r="H84" s="25">
        <f>SUM(H78:H83)</f>
        <v>15</v>
      </c>
      <c r="I84" s="10" t="s">
        <v>2</v>
      </c>
    </row>
    <row r="85" spans="1:9" x14ac:dyDescent="0.3">
      <c r="B85" s="2" t="s">
        <v>101</v>
      </c>
      <c r="C85" s="2"/>
      <c r="D85" s="28"/>
      <c r="E85" s="34"/>
      <c r="F85" s="28"/>
      <c r="G85" s="28"/>
      <c r="H85" s="28"/>
      <c r="I85" s="10" t="s">
        <v>2</v>
      </c>
    </row>
    <row r="86" spans="1:9" x14ac:dyDescent="0.3">
      <c r="A86">
        <v>13.000999999999999</v>
      </c>
      <c r="B86" s="3" t="s">
        <v>102</v>
      </c>
      <c r="C86" s="3"/>
      <c r="D86" s="25">
        <v>100</v>
      </c>
      <c r="E86" s="6">
        <v>0.15</v>
      </c>
      <c r="F86" s="25">
        <f>D86*E86</f>
        <v>15</v>
      </c>
      <c r="G86" s="25">
        <v>15</v>
      </c>
      <c r="H86" s="25">
        <f>IF(F86=G86,F86)</f>
        <v>15</v>
      </c>
      <c r="I86" s="10" t="s">
        <v>3</v>
      </c>
    </row>
    <row r="87" spans="1:9" x14ac:dyDescent="0.3">
      <c r="A87">
        <f>A86+0.001</f>
        <v>13.001999999999999</v>
      </c>
      <c r="B87" s="3" t="s">
        <v>103</v>
      </c>
      <c r="C87" s="3"/>
      <c r="D87" s="25"/>
      <c r="E87" s="6"/>
      <c r="F87" s="25">
        <f t="shared" ref="F87:F91" si="36">D87*E87</f>
        <v>0</v>
      </c>
      <c r="G87" s="25"/>
      <c r="H87" s="25">
        <f t="shared" ref="H87:H91" si="37">IF(F87=G87,F87)</f>
        <v>0</v>
      </c>
      <c r="I87" s="10" t="s">
        <v>3</v>
      </c>
    </row>
    <row r="88" spans="1:9" x14ac:dyDescent="0.3">
      <c r="A88">
        <f t="shared" ref="A88:A91" si="38">A87+0.001</f>
        <v>13.002999999999998</v>
      </c>
      <c r="B88" s="4" t="s">
        <v>104</v>
      </c>
      <c r="C88" s="3"/>
      <c r="D88" s="25"/>
      <c r="E88" s="6"/>
      <c r="F88" s="25">
        <f t="shared" si="36"/>
        <v>0</v>
      </c>
      <c r="G88" s="25"/>
      <c r="H88" s="25">
        <f t="shared" si="37"/>
        <v>0</v>
      </c>
      <c r="I88" s="10" t="s">
        <v>3</v>
      </c>
    </row>
    <row r="89" spans="1:9" x14ac:dyDescent="0.3">
      <c r="A89">
        <f t="shared" si="38"/>
        <v>13.003999999999998</v>
      </c>
      <c r="B89" s="3" t="s">
        <v>105</v>
      </c>
      <c r="C89" s="3"/>
      <c r="D89" s="25"/>
      <c r="E89" s="6"/>
      <c r="F89" s="25">
        <f t="shared" si="36"/>
        <v>0</v>
      </c>
      <c r="G89" s="25"/>
      <c r="H89" s="25">
        <f t="shared" si="37"/>
        <v>0</v>
      </c>
      <c r="I89" s="10" t="s">
        <v>3</v>
      </c>
    </row>
    <row r="90" spans="1:9" x14ac:dyDescent="0.3">
      <c r="A90">
        <f t="shared" si="38"/>
        <v>13.004999999999997</v>
      </c>
      <c r="B90" s="3" t="s">
        <v>60</v>
      </c>
      <c r="C90" s="3"/>
      <c r="D90" s="25"/>
      <c r="E90" s="6"/>
      <c r="F90" s="25">
        <f t="shared" si="36"/>
        <v>0</v>
      </c>
      <c r="G90" s="25"/>
      <c r="H90" s="25">
        <f t="shared" si="37"/>
        <v>0</v>
      </c>
      <c r="I90" s="10" t="s">
        <v>3</v>
      </c>
    </row>
    <row r="91" spans="1:9" x14ac:dyDescent="0.3">
      <c r="A91">
        <f t="shared" si="38"/>
        <v>13.005999999999997</v>
      </c>
      <c r="B91" s="3" t="s">
        <v>60</v>
      </c>
      <c r="C91" s="3"/>
      <c r="D91" s="25"/>
      <c r="E91" s="6"/>
      <c r="F91" s="25">
        <f t="shared" si="36"/>
        <v>0</v>
      </c>
      <c r="G91" s="25"/>
      <c r="H91" s="25">
        <f t="shared" si="37"/>
        <v>0</v>
      </c>
      <c r="I91" s="10" t="s">
        <v>3</v>
      </c>
    </row>
    <row r="92" spans="1:9" x14ac:dyDescent="0.3">
      <c r="B92" s="3"/>
      <c r="C92" s="3"/>
      <c r="D92" s="27"/>
      <c r="E92" s="32"/>
      <c r="F92" s="27"/>
      <c r="G92" s="27"/>
      <c r="H92" s="25">
        <f>SUM(H86:H91)</f>
        <v>15</v>
      </c>
      <c r="I92" s="10"/>
    </row>
    <row r="93" spans="1:9" x14ac:dyDescent="0.3">
      <c r="B93" s="2" t="s">
        <v>106</v>
      </c>
      <c r="C93" s="2"/>
      <c r="D93" s="28"/>
      <c r="E93" s="34"/>
      <c r="F93" s="28"/>
      <c r="G93" s="28"/>
      <c r="H93" s="28"/>
      <c r="I93" s="10"/>
    </row>
    <row r="94" spans="1:9" x14ac:dyDescent="0.3">
      <c r="A94">
        <v>14.000999999999999</v>
      </c>
      <c r="B94" s="3" t="s">
        <v>107</v>
      </c>
      <c r="C94" s="3"/>
      <c r="D94" s="25">
        <v>100</v>
      </c>
      <c r="E94" s="6">
        <v>0.15</v>
      </c>
      <c r="F94" s="25">
        <f>D94*E94</f>
        <v>15</v>
      </c>
      <c r="G94" s="25">
        <v>15</v>
      </c>
      <c r="H94" s="25">
        <f>IF(F94=G94,F94)</f>
        <v>15</v>
      </c>
      <c r="I94" s="10" t="s">
        <v>3</v>
      </c>
    </row>
    <row r="95" spans="1:9" x14ac:dyDescent="0.3">
      <c r="A95">
        <f>A94+0.001</f>
        <v>14.001999999999999</v>
      </c>
      <c r="B95" s="3" t="s">
        <v>108</v>
      </c>
      <c r="C95" s="3"/>
      <c r="D95" s="25"/>
      <c r="E95" s="6"/>
      <c r="F95" s="25"/>
      <c r="G95" s="25"/>
      <c r="H95" s="25">
        <f t="shared" ref="H95:H97" si="39">IF(F95=G95,F95)</f>
        <v>0</v>
      </c>
      <c r="I95" s="10" t="s">
        <v>3</v>
      </c>
    </row>
    <row r="96" spans="1:9" x14ac:dyDescent="0.3">
      <c r="A96">
        <f t="shared" ref="A96:A98" si="40">A95+0.001</f>
        <v>14.002999999999998</v>
      </c>
      <c r="B96" s="4" t="s">
        <v>109</v>
      </c>
      <c r="C96" s="3"/>
      <c r="D96" s="25"/>
      <c r="E96" s="6"/>
      <c r="F96" s="25"/>
      <c r="G96" s="25"/>
      <c r="H96" s="25">
        <f t="shared" si="39"/>
        <v>0</v>
      </c>
      <c r="I96" s="10" t="s">
        <v>3</v>
      </c>
    </row>
    <row r="97" spans="1:9" x14ac:dyDescent="0.3">
      <c r="A97">
        <f t="shared" si="40"/>
        <v>14.003999999999998</v>
      </c>
      <c r="B97" s="3" t="s">
        <v>60</v>
      </c>
      <c r="C97" s="3"/>
      <c r="D97" s="25"/>
      <c r="E97" s="6"/>
      <c r="F97" s="25"/>
      <c r="G97" s="25"/>
      <c r="H97" s="25">
        <f t="shared" si="39"/>
        <v>0</v>
      </c>
      <c r="I97" s="10" t="s">
        <v>3</v>
      </c>
    </row>
    <row r="98" spans="1:9" x14ac:dyDescent="0.3">
      <c r="A98">
        <f t="shared" si="40"/>
        <v>14.004999999999997</v>
      </c>
      <c r="B98" s="3" t="s">
        <v>60</v>
      </c>
      <c r="C98" s="3"/>
      <c r="D98" s="29"/>
      <c r="E98" s="37"/>
      <c r="F98" s="29"/>
      <c r="G98" s="29"/>
      <c r="H98" s="25"/>
      <c r="I98" s="10"/>
    </row>
    <row r="99" spans="1:9" x14ac:dyDescent="0.3">
      <c r="B99" s="3"/>
      <c r="C99" s="3"/>
      <c r="D99" s="27"/>
      <c r="E99" s="32"/>
      <c r="F99" s="27"/>
      <c r="G99" s="27"/>
      <c r="H99" s="25">
        <f>SUM(H94:H97)</f>
        <v>15</v>
      </c>
      <c r="I99" s="10"/>
    </row>
    <row r="100" spans="1:9" x14ac:dyDescent="0.3">
      <c r="B100" s="2" t="s">
        <v>110</v>
      </c>
      <c r="C100" s="2"/>
      <c r="D100" s="28"/>
      <c r="E100" s="34"/>
      <c r="F100" s="28"/>
      <c r="G100" s="28"/>
      <c r="H100" s="28"/>
      <c r="I100" s="10"/>
    </row>
    <row r="101" spans="1:9" x14ac:dyDescent="0.3">
      <c r="A101">
        <v>15.000999999999999</v>
      </c>
      <c r="B101" s="3" t="s">
        <v>111</v>
      </c>
      <c r="C101" s="3"/>
      <c r="D101" s="25">
        <v>100</v>
      </c>
      <c r="E101" s="6">
        <v>0.15</v>
      </c>
      <c r="F101" s="25">
        <f>D101*E101</f>
        <v>15</v>
      </c>
      <c r="G101" s="25">
        <v>15</v>
      </c>
      <c r="H101" s="25">
        <f>IF(F101=G101,F101)</f>
        <v>15</v>
      </c>
      <c r="I101" s="10" t="s">
        <v>3</v>
      </c>
    </row>
    <row r="102" spans="1:9" x14ac:dyDescent="0.3">
      <c r="A102">
        <f>A101+0.001</f>
        <v>15.001999999999999</v>
      </c>
      <c r="B102" s="3" t="s">
        <v>112</v>
      </c>
      <c r="C102" s="3"/>
      <c r="D102" s="25"/>
      <c r="E102" s="6"/>
      <c r="F102" s="25"/>
      <c r="G102" s="25"/>
      <c r="H102" s="25">
        <f t="shared" ref="H102:H105" si="41">IF(F102=G102,F102)</f>
        <v>0</v>
      </c>
      <c r="I102" s="10" t="s">
        <v>3</v>
      </c>
    </row>
    <row r="103" spans="1:9" x14ac:dyDescent="0.3">
      <c r="A103">
        <f t="shared" ref="A103:A104" si="42">A102+0.001</f>
        <v>15.002999999999998</v>
      </c>
      <c r="B103" s="4" t="s">
        <v>113</v>
      </c>
      <c r="C103" s="3"/>
      <c r="D103" s="25"/>
      <c r="E103" s="6"/>
      <c r="F103" s="25"/>
      <c r="G103" s="25"/>
      <c r="H103" s="25">
        <f t="shared" si="41"/>
        <v>0</v>
      </c>
      <c r="I103" s="10" t="s">
        <v>3</v>
      </c>
    </row>
    <row r="104" spans="1:9" x14ac:dyDescent="0.3">
      <c r="A104">
        <f t="shared" si="42"/>
        <v>15.003999999999998</v>
      </c>
      <c r="B104" s="3" t="s">
        <v>60</v>
      </c>
      <c r="C104" s="3"/>
      <c r="D104" s="25"/>
      <c r="E104" s="6"/>
      <c r="F104" s="25"/>
      <c r="G104" s="25"/>
      <c r="H104" s="25">
        <f t="shared" si="41"/>
        <v>0</v>
      </c>
      <c r="I104" s="10" t="s">
        <v>3</v>
      </c>
    </row>
    <row r="105" spans="1:9" x14ac:dyDescent="0.3">
      <c r="A105" t="e">
        <f>#REF!+0.001</f>
        <v>#REF!</v>
      </c>
      <c r="B105" s="3"/>
      <c r="C105" s="3"/>
      <c r="D105" s="25"/>
      <c r="E105" s="6"/>
      <c r="F105" s="25"/>
      <c r="G105" s="25"/>
      <c r="H105" s="25">
        <f t="shared" si="41"/>
        <v>0</v>
      </c>
      <c r="I105" s="10" t="s">
        <v>3</v>
      </c>
    </row>
    <row r="106" spans="1:9" x14ac:dyDescent="0.3">
      <c r="B106" s="3"/>
      <c r="C106" s="3"/>
      <c r="D106" s="22"/>
      <c r="E106" s="32"/>
      <c r="F106" s="22"/>
      <c r="G106" s="22"/>
      <c r="H106" s="25">
        <f>SUM(H101:H105)</f>
        <v>15</v>
      </c>
      <c r="I106" s="10" t="s">
        <v>2</v>
      </c>
    </row>
    <row r="107" spans="1:9" x14ac:dyDescent="0.3">
      <c r="B107" s="3"/>
      <c r="C107" s="3"/>
      <c r="D107" s="22"/>
      <c r="E107" s="32"/>
      <c r="F107" s="22"/>
      <c r="G107" s="22"/>
      <c r="H107" s="29"/>
      <c r="I107" s="10"/>
    </row>
    <row r="108" spans="1:9" ht="18" x14ac:dyDescent="0.35">
      <c r="B108" s="15" t="s">
        <v>0</v>
      </c>
      <c r="C108" s="15"/>
      <c r="D108" s="30"/>
      <c r="E108" s="35"/>
      <c r="F108" s="30"/>
      <c r="G108" s="30"/>
      <c r="H108" s="30">
        <f>SUM(H106+H99+H92+H84+H76+H69+H63+H57+H50+H43+H37+H30+H23+H17+H11)</f>
        <v>855</v>
      </c>
      <c r="I108" s="16"/>
    </row>
  </sheetData>
  <mergeCells count="1">
    <mergeCell ref="H1:I1"/>
  </mergeCells>
  <hyperlinks>
    <hyperlink ref="I1" r:id="rId1" display="https://www.smartsheet.com/try-it?trp=8526"/>
  </hyperlinks>
  <pageMargins left="0.75" right="0.75" top="1" bottom="1" header="0.5" footer="0.5"/>
  <pageSetup scale="50" fitToHeight="0" orientation="portrait" horizontalDpi="4294967292" verticalDpi="4294967292"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Demande de paiement</vt:lpstr>
      <vt:lpstr>Copie des paiements en cours</vt:lpstr>
    </vt:vector>
  </TitlesOfParts>
  <Company>Smartsheet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Catherine Ploue-Smith</cp:lastModifiedBy>
  <cp:lastPrinted>2015-10-20T16:52:10Z</cp:lastPrinted>
  <dcterms:created xsi:type="dcterms:W3CDTF">2015-10-13T21:42:08Z</dcterms:created>
  <dcterms:modified xsi:type="dcterms:W3CDTF">2016-04-15T20:46:49Z</dcterms:modified>
</cp:coreProperties>
</file>